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M39" i="1"/>
  <c r="AK39"/>
  <c r="AM38"/>
  <c r="AK38"/>
  <c r="AM37"/>
  <c r="AK37"/>
  <c r="AM36"/>
  <c r="AK36"/>
  <c r="AM35"/>
  <c r="AK35"/>
  <c r="AC39"/>
  <c r="AC38"/>
  <c r="AC37"/>
  <c r="AC36"/>
  <c r="AC35"/>
  <c r="AK30"/>
  <c r="AK29"/>
  <c r="AK28"/>
  <c r="AK27"/>
  <c r="AK26"/>
  <c r="AK21"/>
  <c r="AK20"/>
  <c r="AK19"/>
  <c r="AK18"/>
  <c r="AK17"/>
  <c r="N18"/>
  <c r="AE35" s="1"/>
  <c r="M18"/>
  <c r="M19" s="1"/>
  <c r="L19"/>
  <c r="L21"/>
  <c r="AP39"/>
  <c r="AP38"/>
  <c r="AP37"/>
  <c r="AP36"/>
  <c r="AP35"/>
  <c r="AP34"/>
  <c r="AO34"/>
  <c r="AN39"/>
  <c r="AN38"/>
  <c r="AN37"/>
  <c r="AN36"/>
  <c r="AN35"/>
  <c r="AN34"/>
  <c r="AM34"/>
  <c r="AL34"/>
  <c r="AK34"/>
  <c r="AP30"/>
  <c r="AP29"/>
  <c r="AP28"/>
  <c r="AP27"/>
  <c r="AP26"/>
  <c r="AP25"/>
  <c r="AO25"/>
  <c r="AN30"/>
  <c r="AN29"/>
  <c r="AN28"/>
  <c r="AN27"/>
  <c r="AN26"/>
  <c r="AN25"/>
  <c r="AM25"/>
  <c r="AL25"/>
  <c r="AK25"/>
  <c r="AP21"/>
  <c r="AP20"/>
  <c r="AO20"/>
  <c r="AP19"/>
  <c r="AP18"/>
  <c r="AP17"/>
  <c r="AP16"/>
  <c r="AO16"/>
  <c r="AN21"/>
  <c r="AN20"/>
  <c r="AN19"/>
  <c r="AN18"/>
  <c r="AN17"/>
  <c r="AN16"/>
  <c r="AM16"/>
  <c r="AK16"/>
  <c r="AF39"/>
  <c r="AF38"/>
  <c r="AF37"/>
  <c r="AF36"/>
  <c r="AF34"/>
  <c r="AF35"/>
  <c r="AG34"/>
  <c r="AH39"/>
  <c r="AH38"/>
  <c r="AH37"/>
  <c r="AH36"/>
  <c r="AH35"/>
  <c r="AH34"/>
  <c r="AH30"/>
  <c r="AH29"/>
  <c r="AH28"/>
  <c r="AH27"/>
  <c r="AH26"/>
  <c r="AH25"/>
  <c r="AG25"/>
  <c r="AF30"/>
  <c r="AF29"/>
  <c r="AF28"/>
  <c r="AF27"/>
  <c r="AF26"/>
  <c r="AF25"/>
  <c r="AC30"/>
  <c r="AC29"/>
  <c r="AC28"/>
  <c r="AC27"/>
  <c r="AC26"/>
  <c r="AE34"/>
  <c r="AD34"/>
  <c r="AC34"/>
  <c r="AC25"/>
  <c r="AH21"/>
  <c r="AH20"/>
  <c r="AH19"/>
  <c r="AH18"/>
  <c r="AH17"/>
  <c r="AH16"/>
  <c r="I32"/>
  <c r="I30"/>
  <c r="I31" s="1"/>
  <c r="I28"/>
  <c r="N30" s="1"/>
  <c r="N31" s="1"/>
  <c r="N32" s="1"/>
  <c r="I27"/>
  <c r="N28" s="1"/>
  <c r="N29" s="1"/>
  <c r="I22"/>
  <c r="AE30" s="1"/>
  <c r="I20"/>
  <c r="AE28" s="1"/>
  <c r="I18"/>
  <c r="I19" s="1"/>
  <c r="AE27" s="1"/>
  <c r="I17"/>
  <c r="AE25" s="1"/>
  <c r="V27"/>
  <c r="Z28" s="1"/>
  <c r="W27"/>
  <c r="W28" s="1"/>
  <c r="W21"/>
  <c r="W22" s="1"/>
  <c r="V21"/>
  <c r="V22" s="1"/>
  <c r="W32"/>
  <c r="V32"/>
  <c r="W30"/>
  <c r="AA31" s="1"/>
  <c r="AA32" s="1"/>
  <c r="V30"/>
  <c r="V31" s="1"/>
  <c r="W29"/>
  <c r="V29"/>
  <c r="W19"/>
  <c r="W20" s="1"/>
  <c r="V19"/>
  <c r="V20" s="1"/>
  <c r="W18"/>
  <c r="V18"/>
  <c r="W17"/>
  <c r="AA18" s="1"/>
  <c r="V17"/>
  <c r="Z18" s="1"/>
  <c r="H32"/>
  <c r="G32"/>
  <c r="H30"/>
  <c r="H31" s="1"/>
  <c r="G30"/>
  <c r="H28"/>
  <c r="H29" s="1"/>
  <c r="G28"/>
  <c r="G29" s="1"/>
  <c r="H27"/>
  <c r="M28" s="1"/>
  <c r="M29" s="1"/>
  <c r="G27"/>
  <c r="L28" s="1"/>
  <c r="L29" s="1"/>
  <c r="Z26"/>
  <c r="AA26"/>
  <c r="Z16"/>
  <c r="AA16"/>
  <c r="L26"/>
  <c r="M26"/>
  <c r="G22"/>
  <c r="G20"/>
  <c r="L22" s="1"/>
  <c r="G18"/>
  <c r="L20" s="1"/>
  <c r="G17"/>
  <c r="L18" s="1"/>
  <c r="H18"/>
  <c r="M20" s="1"/>
  <c r="M21" s="1"/>
  <c r="M22" s="1"/>
  <c r="BE4"/>
  <c r="BD4"/>
  <c r="BB4"/>
  <c r="BC4"/>
  <c r="BA4"/>
  <c r="AZ4"/>
  <c r="H17"/>
  <c r="AD25" s="1"/>
  <c r="H20"/>
  <c r="H22"/>
  <c r="AQ10"/>
  <c r="BE10" s="1"/>
  <c r="AQ9"/>
  <c r="BB9" s="1"/>
  <c r="AQ8"/>
  <c r="BE8" s="1"/>
  <c r="AQ7"/>
  <c r="BB7" s="1"/>
  <c r="AQ6"/>
  <c r="BE6" s="1"/>
  <c r="AQ11"/>
  <c r="BB11" s="1"/>
  <c r="AH4"/>
  <c r="AE4"/>
  <c r="AG4"/>
  <c r="AF4"/>
  <c r="AD4"/>
  <c r="AC4"/>
  <c r="Z11"/>
  <c r="AH11" s="1"/>
  <c r="Y11"/>
  <c r="AE11" s="1"/>
  <c r="Z10"/>
  <c r="AH10" s="1"/>
  <c r="Y10"/>
  <c r="AE10" s="1"/>
  <c r="Z9"/>
  <c r="AH9" s="1"/>
  <c r="Y9"/>
  <c r="AE9" s="1"/>
  <c r="Z8"/>
  <c r="AH8" s="1"/>
  <c r="Y8"/>
  <c r="AE8" s="1"/>
  <c r="Z7"/>
  <c r="AH7" s="1"/>
  <c r="Y7"/>
  <c r="AE7" s="1"/>
  <c r="Z6"/>
  <c r="AH6" s="1"/>
  <c r="Y6"/>
  <c r="AE6" s="1"/>
  <c r="Q11"/>
  <c r="AG11" s="1"/>
  <c r="AO39" s="1"/>
  <c r="P11"/>
  <c r="AF11" s="1"/>
  <c r="AF21" s="1"/>
  <c r="Q10"/>
  <c r="AG10" s="1"/>
  <c r="AG20" s="1"/>
  <c r="P10"/>
  <c r="AF10" s="1"/>
  <c r="Q9"/>
  <c r="AG9" s="1"/>
  <c r="AO28" s="1"/>
  <c r="P9"/>
  <c r="AF9" s="1"/>
  <c r="Q8"/>
  <c r="AG8" s="1"/>
  <c r="AG18" s="1"/>
  <c r="P8"/>
  <c r="AF8" s="1"/>
  <c r="Q7"/>
  <c r="AG7" s="1"/>
  <c r="AG17" s="1"/>
  <c r="P7"/>
  <c r="AF7" s="1"/>
  <c r="AF17" s="1"/>
  <c r="Q6"/>
  <c r="AG6" s="1"/>
  <c r="AG16" s="1"/>
  <c r="P6"/>
  <c r="AF6" s="1"/>
  <c r="AF16" s="1"/>
  <c r="H11"/>
  <c r="AD11" s="1"/>
  <c r="H10"/>
  <c r="AD10" s="1"/>
  <c r="H9"/>
  <c r="AD9" s="1"/>
  <c r="AL37" s="1"/>
  <c r="H8"/>
  <c r="AD8" s="1"/>
  <c r="H7"/>
  <c r="AD7" s="1"/>
  <c r="H6"/>
  <c r="AD6" s="1"/>
  <c r="AL16" s="1"/>
  <c r="G11"/>
  <c r="AC11" s="1"/>
  <c r="G10"/>
  <c r="AC10" s="1"/>
  <c r="G9"/>
  <c r="AC9" s="1"/>
  <c r="G8"/>
  <c r="AC8" s="1"/>
  <c r="G7"/>
  <c r="AC7" s="1"/>
  <c r="G6"/>
  <c r="AC6" s="1"/>
  <c r="AG35" l="1"/>
  <c r="AI35" s="1"/>
  <c r="AW35" s="1"/>
  <c r="AO29"/>
  <c r="AG28"/>
  <c r="AG39"/>
  <c r="AG27"/>
  <c r="AG38"/>
  <c r="AO27"/>
  <c r="AO37"/>
  <c r="AG29"/>
  <c r="AG36"/>
  <c r="AO17"/>
  <c r="AO19"/>
  <c r="AO21"/>
  <c r="AO38"/>
  <c r="AO18"/>
  <c r="AO36"/>
  <c r="AG26"/>
  <c r="AG30"/>
  <c r="AG37"/>
  <c r="AO26"/>
  <c r="AO30"/>
  <c r="AO35"/>
  <c r="AD26"/>
  <c r="AD35"/>
  <c r="AD39"/>
  <c r="AL27"/>
  <c r="AL29"/>
  <c r="AL20"/>
  <c r="AD38"/>
  <c r="AD30"/>
  <c r="AL28"/>
  <c r="AL38"/>
  <c r="AL26"/>
  <c r="AD28"/>
  <c r="AL36"/>
  <c r="AQ36" s="1"/>
  <c r="BB36" s="1"/>
  <c r="AL18"/>
  <c r="AL30"/>
  <c r="AD36"/>
  <c r="AL35"/>
  <c r="AL39"/>
  <c r="AL17"/>
  <c r="AL19"/>
  <c r="AL21"/>
  <c r="AD37"/>
  <c r="N20"/>
  <c r="AM17"/>
  <c r="N19"/>
  <c r="AM26"/>
  <c r="AE26"/>
  <c r="AI34"/>
  <c r="AV34" s="1"/>
  <c r="I29"/>
  <c r="AE18" s="1"/>
  <c r="AE21"/>
  <c r="AE19"/>
  <c r="AE17"/>
  <c r="AE16"/>
  <c r="I21"/>
  <c r="AA28"/>
  <c r="Z17"/>
  <c r="V28"/>
  <c r="AA17"/>
  <c r="AC17"/>
  <c r="AG21"/>
  <c r="AF20"/>
  <c r="AF19"/>
  <c r="AF18"/>
  <c r="AG19"/>
  <c r="L30"/>
  <c r="L31" s="1"/>
  <c r="L32" s="1"/>
  <c r="M30"/>
  <c r="AD19"/>
  <c r="AC19"/>
  <c r="AD17"/>
  <c r="AD21"/>
  <c r="AC21"/>
  <c r="AC16"/>
  <c r="AD16"/>
  <c r="H19"/>
  <c r="AD27" s="1"/>
  <c r="G21"/>
  <c r="Z29"/>
  <c r="Z30" s="1"/>
  <c r="Z21"/>
  <c r="Z31"/>
  <c r="Z32" s="1"/>
  <c r="Z19"/>
  <c r="AA19"/>
  <c r="AA21"/>
  <c r="W31"/>
  <c r="AA29"/>
  <c r="G31"/>
  <c r="G19"/>
  <c r="H21"/>
  <c r="AD29" s="1"/>
  <c r="BD10"/>
  <c r="AZ10"/>
  <c r="AZ8"/>
  <c r="BD6"/>
  <c r="BA9"/>
  <c r="AZ6"/>
  <c r="BB8"/>
  <c r="BE9"/>
  <c r="BC11"/>
  <c r="BD8"/>
  <c r="BE11"/>
  <c r="BC8"/>
  <c r="BC9"/>
  <c r="BA11"/>
  <c r="BC7"/>
  <c r="BB6"/>
  <c r="BA7"/>
  <c r="BE7"/>
  <c r="BB10"/>
  <c r="BC6"/>
  <c r="AZ7"/>
  <c r="BD7"/>
  <c r="AZ9"/>
  <c r="BD9"/>
  <c r="BC10"/>
  <c r="AZ11"/>
  <c r="BD11"/>
  <c r="BA6"/>
  <c r="BA8"/>
  <c r="BA10"/>
  <c r="AI8"/>
  <c r="AI4"/>
  <c r="AW4" s="1"/>
  <c r="AI7"/>
  <c r="AI6"/>
  <c r="AI9"/>
  <c r="AI10"/>
  <c r="AI11"/>
  <c r="AQ38" l="1"/>
  <c r="BC38" s="1"/>
  <c r="AM19"/>
  <c r="AM28"/>
  <c r="AQ28" s="1"/>
  <c r="BC28" s="1"/>
  <c r="N21"/>
  <c r="AE37"/>
  <c r="AE20"/>
  <c r="AE29"/>
  <c r="AI29" s="1"/>
  <c r="AM27"/>
  <c r="AM18"/>
  <c r="AE36"/>
  <c r="AI36" s="1"/>
  <c r="AV36" s="1"/>
  <c r="AI37"/>
  <c r="AV37" s="1"/>
  <c r="BE36"/>
  <c r="BA36"/>
  <c r="AZ36"/>
  <c r="BD36"/>
  <c r="BC36"/>
  <c r="AS37"/>
  <c r="AX34"/>
  <c r="AW34"/>
  <c r="AU34"/>
  <c r="AT34"/>
  <c r="AS34"/>
  <c r="AX35"/>
  <c r="AT35"/>
  <c r="AU35"/>
  <c r="AQ37"/>
  <c r="BD37" s="1"/>
  <c r="AV35"/>
  <c r="AQ34"/>
  <c r="BC34" s="1"/>
  <c r="AX36"/>
  <c r="AQ39"/>
  <c r="BD39" s="1"/>
  <c r="AS35"/>
  <c r="AQ35"/>
  <c r="BD35" s="1"/>
  <c r="M31"/>
  <c r="M32" s="1"/>
  <c r="AQ27"/>
  <c r="BD27" s="1"/>
  <c r="AQ26"/>
  <c r="AZ26" s="1"/>
  <c r="AI17"/>
  <c r="AU17" s="1"/>
  <c r="AI30"/>
  <c r="AS30" s="1"/>
  <c r="AA30"/>
  <c r="Z20"/>
  <c r="Z22"/>
  <c r="AI27"/>
  <c r="AT27" s="1"/>
  <c r="AI16"/>
  <c r="AS16" s="1"/>
  <c r="AA20"/>
  <c r="AC20"/>
  <c r="AD18"/>
  <c r="AC18"/>
  <c r="AA22"/>
  <c r="AI25"/>
  <c r="AW25" s="1"/>
  <c r="AD20"/>
  <c r="AQ25"/>
  <c r="BC25" s="1"/>
  <c r="AI28"/>
  <c r="AI26"/>
  <c r="AX26" s="1"/>
  <c r="AQ17"/>
  <c r="BA17" s="1"/>
  <c r="AQ16"/>
  <c r="AT11"/>
  <c r="AV10"/>
  <c r="AV7"/>
  <c r="AU8"/>
  <c r="AS4"/>
  <c r="AS8"/>
  <c r="AX7"/>
  <c r="AX11"/>
  <c r="AV4"/>
  <c r="AW6"/>
  <c r="AX6"/>
  <c r="AT6"/>
  <c r="AU9"/>
  <c r="AW9"/>
  <c r="AS9"/>
  <c r="AW10"/>
  <c r="AX10"/>
  <c r="AT10"/>
  <c r="AU6"/>
  <c r="AV9"/>
  <c r="AX9"/>
  <c r="AS10"/>
  <c r="AU4"/>
  <c r="AV6"/>
  <c r="AT4"/>
  <c r="AW8"/>
  <c r="AX8"/>
  <c r="AU11"/>
  <c r="AW11"/>
  <c r="AS11"/>
  <c r="AU7"/>
  <c r="AW7"/>
  <c r="AS7"/>
  <c r="AS6"/>
  <c r="AT9"/>
  <c r="AT8"/>
  <c r="AU10"/>
  <c r="AV11"/>
  <c r="AT7"/>
  <c r="AV8"/>
  <c r="AX4"/>
  <c r="AT36" l="1"/>
  <c r="AZ38"/>
  <c r="BA38"/>
  <c r="AW36"/>
  <c r="BE38"/>
  <c r="BD38"/>
  <c r="BB38"/>
  <c r="AS36"/>
  <c r="AU36"/>
  <c r="AX37"/>
  <c r="N22"/>
  <c r="AE38"/>
  <c r="AI38" s="1"/>
  <c r="AM29"/>
  <c r="AQ29" s="1"/>
  <c r="BC29" s="1"/>
  <c r="AM20"/>
  <c r="AQ20" s="1"/>
  <c r="BA20" s="1"/>
  <c r="AU37"/>
  <c r="AW37"/>
  <c r="AT37"/>
  <c r="AZ35"/>
  <c r="BC35"/>
  <c r="BB35"/>
  <c r="BE35"/>
  <c r="BA35"/>
  <c r="AZ39"/>
  <c r="BA39"/>
  <c r="BC39"/>
  <c r="BE39"/>
  <c r="BB39"/>
  <c r="AZ37"/>
  <c r="BB37"/>
  <c r="BA37"/>
  <c r="BC37"/>
  <c r="BE37"/>
  <c r="BA34"/>
  <c r="BB34"/>
  <c r="AZ34"/>
  <c r="BE34"/>
  <c r="BD34"/>
  <c r="BE26"/>
  <c r="AV30"/>
  <c r="BB26"/>
  <c r="AZ27"/>
  <c r="BE27"/>
  <c r="BB27"/>
  <c r="BC27"/>
  <c r="BA27"/>
  <c r="BC26"/>
  <c r="BD26"/>
  <c r="BA26"/>
  <c r="AX30"/>
  <c r="AS17"/>
  <c r="AW17"/>
  <c r="AW30"/>
  <c r="AV17"/>
  <c r="AX17"/>
  <c r="AT30"/>
  <c r="AT17"/>
  <c r="AU30"/>
  <c r="BE28"/>
  <c r="AV25"/>
  <c r="BD28"/>
  <c r="AX25"/>
  <c r="AS27"/>
  <c r="AU28"/>
  <c r="AT28"/>
  <c r="AS28"/>
  <c r="AV28"/>
  <c r="AU29"/>
  <c r="AV29"/>
  <c r="AZ25"/>
  <c r="BB25"/>
  <c r="BA25"/>
  <c r="AI18"/>
  <c r="AS18" s="1"/>
  <c r="AV26"/>
  <c r="AU26"/>
  <c r="AT26"/>
  <c r="AS26"/>
  <c r="AW26"/>
  <c r="BB17"/>
  <c r="AZ17"/>
  <c r="BC17"/>
  <c r="BE17"/>
  <c r="AI20"/>
  <c r="AW20" s="1"/>
  <c r="AW29"/>
  <c r="AT16"/>
  <c r="AW28"/>
  <c r="AX28"/>
  <c r="BD17"/>
  <c r="BE25"/>
  <c r="AS29"/>
  <c r="BB16"/>
  <c r="BE16"/>
  <c r="BD16"/>
  <c r="BC16"/>
  <c r="AZ16"/>
  <c r="AX16"/>
  <c r="AU16"/>
  <c r="AV16"/>
  <c r="AW16"/>
  <c r="AU25"/>
  <c r="AS25"/>
  <c r="AT25"/>
  <c r="BA28"/>
  <c r="BB28"/>
  <c r="AZ28"/>
  <c r="AQ18"/>
  <c r="BB18" s="1"/>
  <c r="AU27"/>
  <c r="AW27"/>
  <c r="AV27"/>
  <c r="AX27"/>
  <c r="BA16"/>
  <c r="AT29"/>
  <c r="AX29"/>
  <c r="BD25"/>
  <c r="BE29" l="1"/>
  <c r="BA29"/>
  <c r="AZ29"/>
  <c r="AU38"/>
  <c r="AV38"/>
  <c r="AS38"/>
  <c r="AX38"/>
  <c r="AW38"/>
  <c r="AT38"/>
  <c r="AE39"/>
  <c r="AM30"/>
  <c r="AM21"/>
  <c r="BB29"/>
  <c r="BD29"/>
  <c r="AV18"/>
  <c r="AT18"/>
  <c r="AW18"/>
  <c r="AV20"/>
  <c r="BA18"/>
  <c r="AZ18"/>
  <c r="AT20"/>
  <c r="AS20"/>
  <c r="AI21"/>
  <c r="AV21" s="1"/>
  <c r="AU20"/>
  <c r="AX20"/>
  <c r="AI19"/>
  <c r="AV19" s="1"/>
  <c r="AX18"/>
  <c r="AU18"/>
  <c r="AZ20"/>
  <c r="BE18"/>
  <c r="BC18"/>
  <c r="BD18"/>
  <c r="BD20"/>
  <c r="AQ21"/>
  <c r="BD21" s="1"/>
  <c r="BB20"/>
  <c r="BE20"/>
  <c r="AQ19"/>
  <c r="BC19" s="1"/>
  <c r="BC20"/>
  <c r="AI39" l="1"/>
  <c r="AQ30"/>
  <c r="BB30" s="1"/>
  <c r="BD19"/>
  <c r="BC21"/>
  <c r="AX19"/>
  <c r="AU19"/>
  <c r="AS19"/>
  <c r="AT19"/>
  <c r="AW19"/>
  <c r="AX21"/>
  <c r="AU21"/>
  <c r="AS21"/>
  <c r="AT21"/>
  <c r="AW21"/>
  <c r="BB19"/>
  <c r="AZ19"/>
  <c r="BA19"/>
  <c r="BE19"/>
  <c r="BB21"/>
  <c r="AZ21"/>
  <c r="BE21"/>
  <c r="BA21"/>
  <c r="AV39" l="1"/>
  <c r="AW39"/>
  <c r="AT39"/>
  <c r="AX39"/>
  <c r="AS39"/>
  <c r="BC30"/>
  <c r="AZ30"/>
  <c r="BE30"/>
  <c r="BD30"/>
  <c r="BA30"/>
  <c r="AU39"/>
</calcChain>
</file>

<file path=xl/sharedStrings.xml><?xml version="1.0" encoding="utf-8"?>
<sst xmlns="http://schemas.openxmlformats.org/spreadsheetml/2006/main" count="509" uniqueCount="79">
  <si>
    <t>LI</t>
  </si>
  <si>
    <t>HI</t>
  </si>
  <si>
    <t>A</t>
  </si>
  <si>
    <t>P</t>
  </si>
  <si>
    <t>LC</t>
  </si>
  <si>
    <t>HC</t>
  </si>
  <si>
    <t>Base</t>
  </si>
  <si>
    <t>Militia</t>
  </si>
  <si>
    <t>Total</t>
  </si>
  <si>
    <t>Stables</t>
  </si>
  <si>
    <t>Guards</t>
  </si>
  <si>
    <t>Vanilla</t>
  </si>
  <si>
    <t>Archers</t>
  </si>
  <si>
    <t>Basic Buildings</t>
  </si>
  <si>
    <t>Advanced Buildings</t>
  </si>
  <si>
    <t>Pike</t>
  </si>
  <si>
    <t>Tiltyards</t>
  </si>
  <si>
    <t>Highly Feudal</t>
  </si>
  <si>
    <t>Semi-Feudal</t>
  </si>
  <si>
    <t>Fast Progression</t>
  </si>
  <si>
    <t>Slow Progression</t>
  </si>
  <si>
    <t>Percentages</t>
  </si>
  <si>
    <t>HF</t>
  </si>
  <si>
    <t>F</t>
  </si>
  <si>
    <t>SF</t>
  </si>
  <si>
    <t>NF</t>
  </si>
  <si>
    <t>X</t>
  </si>
  <si>
    <t>x</t>
  </si>
  <si>
    <t>Men at Arms</t>
  </si>
  <si>
    <t>Training</t>
  </si>
  <si>
    <t>Wall</t>
  </si>
  <si>
    <t>Qual</t>
  </si>
  <si>
    <t>Market</t>
  </si>
  <si>
    <t>Port</t>
  </si>
  <si>
    <t>Uni</t>
  </si>
  <si>
    <t>Basic</t>
  </si>
  <si>
    <t>Troops</t>
  </si>
  <si>
    <t>Walls</t>
  </si>
  <si>
    <t>Commune</t>
  </si>
  <si>
    <t>X+</t>
  </si>
  <si>
    <t>slower</t>
  </si>
  <si>
    <t>faster</t>
  </si>
  <si>
    <t>More</t>
  </si>
  <si>
    <t>Better</t>
  </si>
  <si>
    <t>Town</t>
  </si>
  <si>
    <t>Sch</t>
  </si>
  <si>
    <t>Tax</t>
  </si>
  <si>
    <t>Levy</t>
  </si>
  <si>
    <t>Garrison</t>
  </si>
  <si>
    <t>Reinforce</t>
  </si>
  <si>
    <t>Morale</t>
  </si>
  <si>
    <t>Attack</t>
  </si>
  <si>
    <t>Defense</t>
  </si>
  <si>
    <t>Org</t>
  </si>
  <si>
    <t>Org?</t>
  </si>
  <si>
    <t>Fort</t>
  </si>
  <si>
    <t>Tech</t>
  </si>
  <si>
    <t>Keep</t>
  </si>
  <si>
    <t>Castle</t>
  </si>
  <si>
    <t>City</t>
  </si>
  <si>
    <t>Monest</t>
  </si>
  <si>
    <t>Temple</t>
  </si>
  <si>
    <t>Farm</t>
  </si>
  <si>
    <t>Wall Q</t>
  </si>
  <si>
    <t>Cost</t>
  </si>
  <si>
    <t>Train</t>
  </si>
  <si>
    <t>XX</t>
  </si>
  <si>
    <t>Prerecs</t>
  </si>
  <si>
    <t>Time</t>
  </si>
  <si>
    <t>Wall Qual</t>
  </si>
  <si>
    <t>W2</t>
  </si>
  <si>
    <t>W1</t>
  </si>
  <si>
    <t>INF</t>
  </si>
  <si>
    <t>Fast: Feudal (INF)</t>
  </si>
  <si>
    <t>Slow: Feudal (LC, HC) Semi-Feudal (INF)</t>
  </si>
  <si>
    <t>Slow: Feudal (LC)  Semi-Feudal (INF)</t>
  </si>
  <si>
    <t>Fast: Feudal (LC, HC)</t>
  </si>
  <si>
    <t>Fast: Feudal (HC)</t>
  </si>
  <si>
    <t>Slow: Feudal (INF)  Semi-Feudal (LC, HC)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</si>
</sst>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>
      <alignment vertical="center" textRotation="90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textRotation="90"/>
    </xf>
    <xf numFmtId="9" fontId="0" fillId="0" borderId="0" xfId="0" applyNumberFormat="1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vertical="center" textRotation="90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11"/>
  <sheetViews>
    <sheetView tabSelected="1" topLeftCell="A10" workbookViewId="0">
      <selection activeCell="S29" sqref="S29"/>
    </sheetView>
  </sheetViews>
  <sheetFormatPr defaultRowHeight="15"/>
  <cols>
    <col min="1" max="2" width="3.7109375" customWidth="1"/>
    <col min="3" max="3" width="4" customWidth="1"/>
    <col min="4" max="6" width="3.7109375" customWidth="1"/>
    <col min="7" max="8" width="4" customWidth="1"/>
    <col min="9" max="9" width="4.7109375" bestFit="1" customWidth="1"/>
    <col min="10" max="10" width="7.5703125" customWidth="1"/>
    <col min="11" max="11" width="4.85546875" customWidth="1"/>
    <col min="12" max="12" width="5.42578125" customWidth="1"/>
    <col min="13" max="13" width="3.42578125" customWidth="1"/>
    <col min="14" max="14" width="3.7109375" bestFit="1" customWidth="1"/>
    <col min="15" max="15" width="2" customWidth="1"/>
    <col min="16" max="17" width="4" customWidth="1"/>
    <col min="18" max="20" width="3.7109375" customWidth="1"/>
    <col min="21" max="21" width="4" customWidth="1"/>
    <col min="22" max="22" width="3.7109375" customWidth="1"/>
    <col min="23" max="23" width="4" customWidth="1"/>
    <col min="24" max="24" width="4" bestFit="1" customWidth="1"/>
    <col min="25" max="25" width="7.5703125" bestFit="1" customWidth="1"/>
    <col min="26" max="26" width="4.85546875" bestFit="1" customWidth="1"/>
    <col min="27" max="27" width="5.42578125" bestFit="1" customWidth="1"/>
    <col min="28" max="34" width="4" customWidth="1"/>
    <col min="35" max="35" width="5.42578125" customWidth="1"/>
    <col min="36" max="37" width="4" customWidth="1"/>
    <col min="38" max="38" width="3.42578125" bestFit="1" customWidth="1"/>
    <col min="39" max="40" width="4" customWidth="1"/>
    <col min="41" max="41" width="4" bestFit="1" customWidth="1"/>
    <col min="42" max="42" width="4" customWidth="1"/>
    <col min="43" max="43" width="5.42578125" customWidth="1"/>
    <col min="44" max="57" width="3.7109375" customWidth="1"/>
  </cols>
  <sheetData>
    <row r="1" spans="1:59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59">
      <c r="A2" s="21"/>
      <c r="B2" s="21"/>
      <c r="C2" s="1"/>
      <c r="D2" s="1"/>
      <c r="E2" s="1"/>
      <c r="I2" s="21"/>
      <c r="J2" s="2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"/>
      <c r="AB2" s="3"/>
      <c r="AC2" s="21" t="s">
        <v>6</v>
      </c>
      <c r="AD2" s="21"/>
      <c r="AE2" s="21"/>
      <c r="AF2" s="21"/>
      <c r="AG2" s="21"/>
      <c r="AH2" s="21"/>
      <c r="AI2" s="21"/>
      <c r="AK2" s="21" t="s">
        <v>11</v>
      </c>
      <c r="AL2" s="21"/>
      <c r="AM2" s="21"/>
      <c r="AN2" s="21"/>
      <c r="AO2" s="21"/>
      <c r="AP2" s="21"/>
      <c r="AQ2" s="21"/>
      <c r="AS2" s="21" t="s">
        <v>21</v>
      </c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</row>
    <row r="3" spans="1:59">
      <c r="A3" s="29"/>
      <c r="B3" s="29"/>
      <c r="C3" s="4" t="s">
        <v>4</v>
      </c>
      <c r="D3" s="4" t="s">
        <v>5</v>
      </c>
      <c r="F3" s="4"/>
      <c r="G3" s="4" t="s">
        <v>4</v>
      </c>
      <c r="H3" s="4" t="s">
        <v>5</v>
      </c>
      <c r="J3" s="4"/>
      <c r="K3" s="4"/>
      <c r="L3" s="4" t="s">
        <v>0</v>
      </c>
      <c r="M3" s="4" t="s">
        <v>2</v>
      </c>
      <c r="O3" s="4"/>
      <c r="P3" s="4" t="s">
        <v>0</v>
      </c>
      <c r="Q3" s="4" t="s">
        <v>2</v>
      </c>
      <c r="S3" s="29"/>
      <c r="T3" s="29"/>
      <c r="U3" s="4" t="s">
        <v>1</v>
      </c>
      <c r="V3" s="4" t="s">
        <v>3</v>
      </c>
      <c r="X3" s="4"/>
      <c r="Y3" s="4" t="s">
        <v>1</v>
      </c>
      <c r="Z3" s="4" t="s">
        <v>3</v>
      </c>
      <c r="AA3" s="4"/>
      <c r="AB3" s="4"/>
      <c r="AC3" s="4" t="s">
        <v>4</v>
      </c>
      <c r="AD3" s="4" t="s">
        <v>5</v>
      </c>
      <c r="AE3" s="4" t="s">
        <v>1</v>
      </c>
      <c r="AF3" s="4" t="s">
        <v>0</v>
      </c>
      <c r="AG3" s="4" t="s">
        <v>2</v>
      </c>
      <c r="AH3" s="4" t="s">
        <v>3</v>
      </c>
      <c r="AI3" s="4" t="s">
        <v>8</v>
      </c>
      <c r="AJ3" s="4"/>
      <c r="AK3" s="4" t="s">
        <v>4</v>
      </c>
      <c r="AL3" s="4" t="s">
        <v>5</v>
      </c>
      <c r="AM3" s="4" t="s">
        <v>1</v>
      </c>
      <c r="AN3" s="4" t="s">
        <v>0</v>
      </c>
      <c r="AO3" s="4" t="s">
        <v>2</v>
      </c>
      <c r="AP3" s="4" t="s">
        <v>3</v>
      </c>
      <c r="AQ3" s="4" t="s">
        <v>8</v>
      </c>
      <c r="AS3" s="4" t="s">
        <v>4</v>
      </c>
      <c r="AT3" s="4" t="s">
        <v>5</v>
      </c>
      <c r="AU3" s="4" t="s">
        <v>1</v>
      </c>
      <c r="AV3" s="4" t="s">
        <v>0</v>
      </c>
      <c r="AW3" s="4" t="s">
        <v>2</v>
      </c>
      <c r="AX3" s="4" t="s">
        <v>3</v>
      </c>
      <c r="AY3" s="4"/>
      <c r="AZ3" s="4" t="s">
        <v>4</v>
      </c>
      <c r="BA3" s="4" t="s">
        <v>5</v>
      </c>
      <c r="BB3" s="4" t="s">
        <v>1</v>
      </c>
      <c r="BC3" s="4" t="s">
        <v>0</v>
      </c>
      <c r="BD3" s="4" t="s">
        <v>2</v>
      </c>
      <c r="BE3" s="4" t="s">
        <v>3</v>
      </c>
    </row>
    <row r="4" spans="1:59">
      <c r="A4" s="21" t="s">
        <v>6</v>
      </c>
      <c r="B4" s="21"/>
      <c r="C4" s="1">
        <v>15</v>
      </c>
      <c r="D4" s="1"/>
      <c r="F4" s="1"/>
      <c r="G4" s="1">
        <v>15</v>
      </c>
      <c r="H4" s="2"/>
      <c r="J4" s="21" t="s">
        <v>6</v>
      </c>
      <c r="K4" s="21"/>
      <c r="L4" s="1">
        <v>60</v>
      </c>
      <c r="M4" s="1"/>
      <c r="O4" s="1"/>
      <c r="P4" s="1">
        <v>60</v>
      </c>
      <c r="Q4" s="1"/>
      <c r="S4" s="21" t="s">
        <v>6</v>
      </c>
      <c r="T4" s="21"/>
      <c r="U4" s="1">
        <v>150</v>
      </c>
      <c r="V4" s="1"/>
      <c r="X4" s="1"/>
      <c r="Y4" s="1">
        <v>150</v>
      </c>
      <c r="Z4" s="1"/>
      <c r="AA4" s="2"/>
      <c r="AB4" s="1"/>
      <c r="AC4" s="1">
        <f>SUM(G4)</f>
        <v>15</v>
      </c>
      <c r="AD4" s="1">
        <f>SUM(H4)</f>
        <v>0</v>
      </c>
      <c r="AE4" s="1">
        <f>SUM(Y4)</f>
        <v>150</v>
      </c>
      <c r="AF4" s="1">
        <f>SUM(P4)</f>
        <v>60</v>
      </c>
      <c r="AG4" s="1">
        <f>SUM(Q4)</f>
        <v>0</v>
      </c>
      <c r="AH4" s="1">
        <f>SUM(Z4)</f>
        <v>0</v>
      </c>
      <c r="AI4">
        <f>SUM(AC4:AH4)</f>
        <v>225</v>
      </c>
      <c r="AK4" s="1">
        <v>15</v>
      </c>
      <c r="AL4" s="1">
        <v>0</v>
      </c>
      <c r="AM4" s="1">
        <v>150</v>
      </c>
      <c r="AN4" s="1">
        <v>60</v>
      </c>
      <c r="AO4" s="1">
        <v>0</v>
      </c>
      <c r="AP4" s="1">
        <v>0</v>
      </c>
      <c r="AQ4">
        <v>225</v>
      </c>
      <c r="AS4">
        <f>AC4/AI4%</f>
        <v>6.666666666666667</v>
      </c>
      <c r="AT4">
        <f>AD4/AI4%</f>
        <v>0</v>
      </c>
      <c r="AU4">
        <f>AE4/AI4%</f>
        <v>66.666666666666671</v>
      </c>
      <c r="AV4">
        <f>AF4/AI4%</f>
        <v>26.666666666666668</v>
      </c>
      <c r="AW4">
        <f>AG4/AI4%</f>
        <v>0</v>
      </c>
      <c r="AX4">
        <f>AH4/AI4%</f>
        <v>0</v>
      </c>
      <c r="AZ4">
        <f>AK4/AQ4%</f>
        <v>6.666666666666667</v>
      </c>
      <c r="BA4">
        <f>AL4/AQ4%</f>
        <v>0</v>
      </c>
      <c r="BB4">
        <f>AM4/AQ4%</f>
        <v>66.666666666666671</v>
      </c>
      <c r="BC4">
        <f>AN4/AQ4%</f>
        <v>26.666666666666668</v>
      </c>
      <c r="BD4">
        <f>AO4/AQ4%</f>
        <v>0</v>
      </c>
      <c r="BE4">
        <f>AP4/AQ4%</f>
        <v>0</v>
      </c>
    </row>
    <row r="5" spans="1:59">
      <c r="A5" s="1"/>
      <c r="B5" s="1"/>
      <c r="C5" s="1"/>
      <c r="D5" s="1"/>
      <c r="F5" s="1"/>
      <c r="G5" s="1"/>
      <c r="H5" s="1"/>
      <c r="J5" s="1"/>
      <c r="K5" s="1"/>
      <c r="L5" s="1"/>
      <c r="M5" s="1"/>
      <c r="O5" s="1"/>
      <c r="P5" s="1"/>
      <c r="Q5" s="1"/>
      <c r="S5" s="1"/>
      <c r="T5" s="1"/>
      <c r="U5" s="1"/>
      <c r="V5" s="1"/>
      <c r="X5" s="1"/>
      <c r="Y5" s="1"/>
      <c r="Z5" s="1"/>
      <c r="AA5" s="2"/>
      <c r="AB5" s="1"/>
      <c r="AC5" s="1"/>
      <c r="AD5" s="1"/>
      <c r="AE5" s="1"/>
      <c r="AF5" s="1"/>
      <c r="AG5" s="1"/>
      <c r="AH5" s="1"/>
    </row>
    <row r="6" spans="1:59">
      <c r="A6" s="22" t="s">
        <v>9</v>
      </c>
      <c r="B6">
        <v>0</v>
      </c>
      <c r="C6" s="1">
        <v>25</v>
      </c>
      <c r="D6" s="1"/>
      <c r="F6" s="12">
        <v>0</v>
      </c>
      <c r="G6" s="1">
        <f>SUM(C4,C6)</f>
        <v>40</v>
      </c>
      <c r="H6" s="1">
        <f>SUM(D4,D6)</f>
        <v>0</v>
      </c>
      <c r="J6" s="22" t="s">
        <v>7</v>
      </c>
      <c r="K6">
        <v>0</v>
      </c>
      <c r="L6" s="1">
        <v>60</v>
      </c>
      <c r="M6" s="1">
        <v>10</v>
      </c>
      <c r="O6" s="12">
        <v>0</v>
      </c>
      <c r="P6" s="1">
        <f>SUM(L4,L6)</f>
        <v>120</v>
      </c>
      <c r="Q6" s="1">
        <f>SUM(M4,M6)</f>
        <v>10</v>
      </c>
      <c r="S6" s="22" t="s">
        <v>10</v>
      </c>
      <c r="T6">
        <v>0</v>
      </c>
      <c r="U6" s="1">
        <v>20</v>
      </c>
      <c r="V6" s="1"/>
      <c r="X6" s="12">
        <v>0</v>
      </c>
      <c r="Y6" s="1">
        <f>SUM(U4,U6)</f>
        <v>170</v>
      </c>
      <c r="Z6" s="1">
        <f>SUM(V4,V6)</f>
        <v>0</v>
      </c>
      <c r="AA6" s="2"/>
      <c r="AB6" s="1"/>
      <c r="AC6" s="1">
        <f t="shared" ref="AC6:AD11" si="0">SUM(G6)</f>
        <v>40</v>
      </c>
      <c r="AD6" s="1">
        <f t="shared" si="0"/>
        <v>0</v>
      </c>
      <c r="AE6" s="1">
        <f t="shared" ref="AE6:AE11" si="1">SUM(Y6)</f>
        <v>170</v>
      </c>
      <c r="AF6" s="1">
        <f t="shared" ref="AF6:AF11" si="2">SUM(P6)</f>
        <v>120</v>
      </c>
      <c r="AG6" s="1">
        <f t="shared" ref="AG6:AG11" si="3">SUM(Q6)</f>
        <v>10</v>
      </c>
      <c r="AH6" s="1">
        <f t="shared" ref="AH6:AH11" si="4">SUM(Z6)</f>
        <v>0</v>
      </c>
      <c r="AI6">
        <f t="shared" ref="AI6:AI11" si="5">SUM(AC6:AH6)</f>
        <v>340</v>
      </c>
      <c r="AK6">
        <v>60</v>
      </c>
      <c r="AM6">
        <v>180</v>
      </c>
      <c r="AN6">
        <v>140</v>
      </c>
      <c r="AO6">
        <v>10</v>
      </c>
      <c r="AP6">
        <v>15</v>
      </c>
      <c r="AQ6">
        <f t="shared" ref="AQ6:AQ11" si="6">SUM(AK6:AP6)</f>
        <v>405</v>
      </c>
      <c r="AS6">
        <f t="shared" ref="AS6:AS11" si="7">AC6/AI6%</f>
        <v>11.764705882352942</v>
      </c>
      <c r="AT6">
        <f t="shared" ref="AT6:AT11" si="8">AD6/AI6%</f>
        <v>0</v>
      </c>
      <c r="AU6">
        <f t="shared" ref="AU6:AU11" si="9">AE6/AI6%</f>
        <v>50</v>
      </c>
      <c r="AV6">
        <f t="shared" ref="AV6:AV11" si="10">AF6/AI6%</f>
        <v>35.294117647058826</v>
      </c>
      <c r="AW6">
        <f t="shared" ref="AW6:AW11" si="11">AG6/AI6%</f>
        <v>2.9411764705882355</v>
      </c>
      <c r="AX6">
        <f t="shared" ref="AX6:AX11" si="12">AH6/AI6%</f>
        <v>0</v>
      </c>
      <c r="AZ6">
        <f t="shared" ref="AZ6:AZ11" si="13">AK6/AQ6%</f>
        <v>14.814814814814815</v>
      </c>
      <c r="BA6">
        <f t="shared" ref="BA6:BA11" si="14">AL6/AQ6%</f>
        <v>0</v>
      </c>
      <c r="BB6">
        <f t="shared" ref="BB6:BB11" si="15">AM6/AQ6%</f>
        <v>44.444444444444443</v>
      </c>
      <c r="BC6">
        <f t="shared" ref="BC6:BC11" si="16">AN6/AQ6%</f>
        <v>34.567901234567906</v>
      </c>
      <c r="BD6">
        <f t="shared" ref="BD6:BD11" si="17">AO6/AQ6%</f>
        <v>2.4691358024691361</v>
      </c>
      <c r="BE6">
        <f t="shared" ref="BE6:BE11" si="18">AP6/AQ6%</f>
        <v>3.7037037037037037</v>
      </c>
    </row>
    <row r="7" spans="1:59">
      <c r="A7" s="22"/>
      <c r="B7">
        <v>1</v>
      </c>
      <c r="C7" s="1">
        <v>25</v>
      </c>
      <c r="D7" s="1"/>
      <c r="F7" s="12">
        <v>0</v>
      </c>
      <c r="G7" s="1">
        <f>SUM(C4,C6,C7)</f>
        <v>65</v>
      </c>
      <c r="H7" s="1">
        <f>SUM(D4,D6,D7)</f>
        <v>0</v>
      </c>
      <c r="J7" s="22"/>
      <c r="K7">
        <v>1</v>
      </c>
      <c r="L7" s="1">
        <v>50</v>
      </c>
      <c r="M7" s="1">
        <v>30</v>
      </c>
      <c r="O7" s="12">
        <v>0</v>
      </c>
      <c r="P7" s="1">
        <f>SUM(L4,L6,L7)</f>
        <v>170</v>
      </c>
      <c r="Q7" s="1">
        <f>SUM(M4,M6,M7)</f>
        <v>40</v>
      </c>
      <c r="S7" s="22"/>
      <c r="T7">
        <v>1</v>
      </c>
      <c r="U7" s="1">
        <v>25</v>
      </c>
      <c r="V7" s="1"/>
      <c r="X7" s="12">
        <v>0</v>
      </c>
      <c r="Y7" s="1">
        <f>SUM(U4,U6,U7)</f>
        <v>195</v>
      </c>
      <c r="Z7" s="1">
        <f>SUM(V4,V6,V7)</f>
        <v>0</v>
      </c>
      <c r="AA7" s="2"/>
      <c r="AB7" s="1"/>
      <c r="AC7" s="1">
        <f t="shared" si="0"/>
        <v>65</v>
      </c>
      <c r="AD7" s="1">
        <f t="shared" si="0"/>
        <v>0</v>
      </c>
      <c r="AE7" s="1">
        <f t="shared" si="1"/>
        <v>195</v>
      </c>
      <c r="AF7" s="1">
        <f t="shared" si="2"/>
        <v>170</v>
      </c>
      <c r="AG7" s="1">
        <f t="shared" si="3"/>
        <v>40</v>
      </c>
      <c r="AH7" s="1">
        <f t="shared" si="4"/>
        <v>0</v>
      </c>
      <c r="AI7">
        <f t="shared" si="5"/>
        <v>470</v>
      </c>
      <c r="AK7">
        <v>60</v>
      </c>
      <c r="AM7">
        <v>220</v>
      </c>
      <c r="AN7">
        <v>140</v>
      </c>
      <c r="AO7">
        <v>10</v>
      </c>
      <c r="AP7">
        <v>30</v>
      </c>
      <c r="AQ7">
        <f t="shared" si="6"/>
        <v>460</v>
      </c>
      <c r="AS7">
        <f t="shared" si="7"/>
        <v>13.829787234042552</v>
      </c>
      <c r="AT7">
        <f t="shared" si="8"/>
        <v>0</v>
      </c>
      <c r="AU7">
        <f t="shared" si="9"/>
        <v>41.48936170212766</v>
      </c>
      <c r="AV7">
        <f t="shared" si="10"/>
        <v>36.170212765957444</v>
      </c>
      <c r="AW7">
        <f t="shared" si="11"/>
        <v>8.5106382978723403</v>
      </c>
      <c r="AX7">
        <f t="shared" si="12"/>
        <v>0</v>
      </c>
      <c r="AZ7">
        <f t="shared" si="13"/>
        <v>13.043478260869566</v>
      </c>
      <c r="BA7">
        <f t="shared" si="14"/>
        <v>0</v>
      </c>
      <c r="BB7">
        <f t="shared" si="15"/>
        <v>47.826086956521742</v>
      </c>
      <c r="BC7">
        <f t="shared" si="16"/>
        <v>30.434782608695656</v>
      </c>
      <c r="BD7">
        <f t="shared" si="17"/>
        <v>2.1739130434782612</v>
      </c>
      <c r="BE7">
        <f t="shared" si="18"/>
        <v>6.5217391304347831</v>
      </c>
    </row>
    <row r="8" spans="1:59">
      <c r="A8" s="22"/>
      <c r="B8">
        <v>2</v>
      </c>
      <c r="C8" s="1">
        <v>30</v>
      </c>
      <c r="D8" s="1">
        <v>5</v>
      </c>
      <c r="F8" s="12">
        <v>1</v>
      </c>
      <c r="G8" s="1">
        <f>SUM(C4:C8)</f>
        <v>95</v>
      </c>
      <c r="H8" s="1">
        <f>SUM(D4:D8)</f>
        <v>5</v>
      </c>
      <c r="J8" s="22"/>
      <c r="K8">
        <v>2</v>
      </c>
      <c r="L8" s="1">
        <v>50</v>
      </c>
      <c r="M8" s="1">
        <v>30</v>
      </c>
      <c r="O8" s="12">
        <v>0</v>
      </c>
      <c r="P8" s="1">
        <f>SUM(L4:L8)</f>
        <v>220</v>
      </c>
      <c r="Q8" s="1">
        <f>SUM(M4:M8)</f>
        <v>70</v>
      </c>
      <c r="S8" s="22"/>
      <c r="T8">
        <v>2</v>
      </c>
      <c r="U8" s="1">
        <v>30</v>
      </c>
      <c r="V8" s="1">
        <v>10</v>
      </c>
      <c r="X8" s="12">
        <v>0</v>
      </c>
      <c r="Y8" s="1">
        <f>SUM(U4:U8)</f>
        <v>225</v>
      </c>
      <c r="Z8" s="1">
        <f>SUM(V4:V8)</f>
        <v>10</v>
      </c>
      <c r="AA8" s="2"/>
      <c r="AB8" s="1"/>
      <c r="AC8" s="1">
        <f t="shared" si="0"/>
        <v>95</v>
      </c>
      <c r="AD8" s="1">
        <f t="shared" si="0"/>
        <v>5</v>
      </c>
      <c r="AE8" s="1">
        <f t="shared" si="1"/>
        <v>225</v>
      </c>
      <c r="AF8" s="1">
        <f t="shared" si="2"/>
        <v>220</v>
      </c>
      <c r="AG8" s="1">
        <f t="shared" si="3"/>
        <v>70</v>
      </c>
      <c r="AH8" s="1">
        <f t="shared" si="4"/>
        <v>10</v>
      </c>
      <c r="AI8">
        <f t="shared" si="5"/>
        <v>625</v>
      </c>
      <c r="AK8">
        <v>115</v>
      </c>
      <c r="AM8">
        <v>265</v>
      </c>
      <c r="AN8">
        <v>160</v>
      </c>
      <c r="AO8">
        <v>100</v>
      </c>
      <c r="AP8">
        <v>50</v>
      </c>
      <c r="AQ8">
        <f t="shared" si="6"/>
        <v>690</v>
      </c>
      <c r="AS8">
        <f t="shared" si="7"/>
        <v>15.2</v>
      </c>
      <c r="AT8">
        <f t="shared" si="8"/>
        <v>0.8</v>
      </c>
      <c r="AU8">
        <f t="shared" si="9"/>
        <v>36</v>
      </c>
      <c r="AV8">
        <f t="shared" si="10"/>
        <v>35.200000000000003</v>
      </c>
      <c r="AW8">
        <f t="shared" si="11"/>
        <v>11.2</v>
      </c>
      <c r="AX8">
        <f t="shared" si="12"/>
        <v>1.6</v>
      </c>
      <c r="AZ8">
        <f t="shared" si="13"/>
        <v>16.666666666666664</v>
      </c>
      <c r="BA8">
        <f t="shared" si="14"/>
        <v>0</v>
      </c>
      <c r="BB8">
        <f t="shared" si="15"/>
        <v>38.405797101449274</v>
      </c>
      <c r="BC8">
        <f t="shared" si="16"/>
        <v>23.188405797101449</v>
      </c>
      <c r="BD8">
        <f t="shared" si="17"/>
        <v>14.492753623188404</v>
      </c>
      <c r="BE8">
        <f t="shared" si="18"/>
        <v>7.2463768115942022</v>
      </c>
    </row>
    <row r="9" spans="1:59">
      <c r="A9" s="22"/>
      <c r="B9">
        <v>3</v>
      </c>
      <c r="C9" s="1">
        <v>35</v>
      </c>
      <c r="D9" s="1">
        <v>5</v>
      </c>
      <c r="F9" s="12">
        <v>1</v>
      </c>
      <c r="G9" s="1">
        <f>SUM(C4:C9)</f>
        <v>130</v>
      </c>
      <c r="H9" s="1">
        <f>SUM(D4:D9)</f>
        <v>10</v>
      </c>
      <c r="J9" s="22"/>
      <c r="K9">
        <v>3</v>
      </c>
      <c r="L9" s="1">
        <v>50</v>
      </c>
      <c r="M9" s="1">
        <v>30</v>
      </c>
      <c r="O9" s="12">
        <v>1</v>
      </c>
      <c r="P9" s="1">
        <f>SUM(L4:L9)</f>
        <v>270</v>
      </c>
      <c r="Q9" s="1">
        <f>SUM(M4:M9)</f>
        <v>100</v>
      </c>
      <c r="S9" s="22"/>
      <c r="T9">
        <v>3</v>
      </c>
      <c r="U9" s="1">
        <v>35</v>
      </c>
      <c r="V9" s="1">
        <v>10</v>
      </c>
      <c r="X9" s="12">
        <v>1</v>
      </c>
      <c r="Y9" s="1">
        <f>SUM(U4:U9)</f>
        <v>260</v>
      </c>
      <c r="Z9" s="1">
        <f>SUM(V4:V9)</f>
        <v>20</v>
      </c>
      <c r="AA9" s="2"/>
      <c r="AB9" s="1"/>
      <c r="AC9" s="1">
        <f t="shared" si="0"/>
        <v>130</v>
      </c>
      <c r="AD9" s="1">
        <f t="shared" si="0"/>
        <v>10</v>
      </c>
      <c r="AE9" s="1">
        <f t="shared" si="1"/>
        <v>260</v>
      </c>
      <c r="AF9" s="1">
        <f t="shared" si="2"/>
        <v>270</v>
      </c>
      <c r="AG9" s="1">
        <f t="shared" si="3"/>
        <v>100</v>
      </c>
      <c r="AH9" s="1">
        <f t="shared" si="4"/>
        <v>20</v>
      </c>
      <c r="AI9">
        <f t="shared" si="5"/>
        <v>790</v>
      </c>
      <c r="AK9">
        <v>170</v>
      </c>
      <c r="AL9">
        <v>5</v>
      </c>
      <c r="AM9">
        <v>315</v>
      </c>
      <c r="AN9">
        <v>190</v>
      </c>
      <c r="AO9">
        <v>220</v>
      </c>
      <c r="AP9">
        <v>75</v>
      </c>
      <c r="AQ9">
        <f t="shared" si="6"/>
        <v>975</v>
      </c>
      <c r="AS9">
        <f t="shared" si="7"/>
        <v>16.455696202531644</v>
      </c>
      <c r="AT9">
        <f t="shared" si="8"/>
        <v>1.2658227848101264</v>
      </c>
      <c r="AU9">
        <f t="shared" si="9"/>
        <v>32.911392405063289</v>
      </c>
      <c r="AV9">
        <f t="shared" si="10"/>
        <v>34.177215189873415</v>
      </c>
      <c r="AW9">
        <f t="shared" si="11"/>
        <v>12.658227848101266</v>
      </c>
      <c r="AX9">
        <f t="shared" si="12"/>
        <v>2.5316455696202529</v>
      </c>
      <c r="AZ9">
        <f t="shared" si="13"/>
        <v>17.435897435897434</v>
      </c>
      <c r="BA9">
        <f t="shared" si="14"/>
        <v>0.51282051282051277</v>
      </c>
      <c r="BB9">
        <f t="shared" si="15"/>
        <v>32.307692307692307</v>
      </c>
      <c r="BC9">
        <f t="shared" si="16"/>
        <v>19.487179487179485</v>
      </c>
      <c r="BD9">
        <f t="shared" si="17"/>
        <v>22.564102564102566</v>
      </c>
      <c r="BE9">
        <f t="shared" si="18"/>
        <v>7.6923076923076925</v>
      </c>
    </row>
    <row r="10" spans="1:59">
      <c r="A10" s="22"/>
      <c r="B10">
        <v>4</v>
      </c>
      <c r="C10" s="1">
        <v>40</v>
      </c>
      <c r="D10" s="1">
        <v>10</v>
      </c>
      <c r="F10" s="12">
        <v>2</v>
      </c>
      <c r="G10" s="1">
        <f>SUM(C4:C10)</f>
        <v>170</v>
      </c>
      <c r="H10" s="1">
        <f>SUM(D4:D10)</f>
        <v>20</v>
      </c>
      <c r="J10" s="22"/>
      <c r="K10">
        <v>4</v>
      </c>
      <c r="L10" s="1"/>
      <c r="M10" s="1"/>
      <c r="O10" s="12">
        <v>1</v>
      </c>
      <c r="P10" s="1">
        <f>SUM(L4:L10)</f>
        <v>270</v>
      </c>
      <c r="Q10" s="1">
        <f>SUM(M4:M10)</f>
        <v>100</v>
      </c>
      <c r="S10" s="22"/>
      <c r="T10">
        <v>4</v>
      </c>
      <c r="U10" s="1">
        <v>40</v>
      </c>
      <c r="V10" s="1">
        <v>15</v>
      </c>
      <c r="X10" s="12">
        <v>3</v>
      </c>
      <c r="Y10" s="1">
        <f>SUM(U4:U10)</f>
        <v>300</v>
      </c>
      <c r="Z10" s="1">
        <f>SUM(V4:V10)</f>
        <v>35</v>
      </c>
      <c r="AA10" s="2"/>
      <c r="AB10" s="1"/>
      <c r="AC10" s="1">
        <f t="shared" si="0"/>
        <v>170</v>
      </c>
      <c r="AD10" s="1">
        <f t="shared" si="0"/>
        <v>20</v>
      </c>
      <c r="AE10" s="1">
        <f t="shared" si="1"/>
        <v>300</v>
      </c>
      <c r="AF10" s="1">
        <f t="shared" si="2"/>
        <v>270</v>
      </c>
      <c r="AG10" s="1">
        <f t="shared" si="3"/>
        <v>100</v>
      </c>
      <c r="AH10" s="1">
        <f t="shared" si="4"/>
        <v>35</v>
      </c>
      <c r="AI10">
        <f t="shared" si="5"/>
        <v>895</v>
      </c>
      <c r="AK10">
        <v>225</v>
      </c>
      <c r="AL10">
        <v>15</v>
      </c>
      <c r="AM10">
        <v>375</v>
      </c>
      <c r="AN10">
        <v>190</v>
      </c>
      <c r="AO10">
        <v>220</v>
      </c>
      <c r="AP10">
        <v>100</v>
      </c>
      <c r="AQ10">
        <f t="shared" si="6"/>
        <v>1125</v>
      </c>
      <c r="AS10">
        <f t="shared" si="7"/>
        <v>18.994413407821231</v>
      </c>
      <c r="AT10">
        <f t="shared" si="8"/>
        <v>2.2346368715083802</v>
      </c>
      <c r="AU10">
        <f t="shared" si="9"/>
        <v>33.519553072625698</v>
      </c>
      <c r="AV10">
        <f t="shared" si="10"/>
        <v>30.16759776536313</v>
      </c>
      <c r="AW10">
        <f t="shared" si="11"/>
        <v>11.173184357541901</v>
      </c>
      <c r="AX10">
        <f t="shared" si="12"/>
        <v>3.9106145251396649</v>
      </c>
      <c r="AZ10">
        <f t="shared" si="13"/>
        <v>20</v>
      </c>
      <c r="BA10">
        <f t="shared" si="14"/>
        <v>1.3333333333333333</v>
      </c>
      <c r="BB10">
        <f t="shared" si="15"/>
        <v>33.333333333333336</v>
      </c>
      <c r="BC10">
        <f t="shared" si="16"/>
        <v>16.888888888888889</v>
      </c>
      <c r="BD10">
        <f t="shared" si="17"/>
        <v>19.555555555555557</v>
      </c>
      <c r="BE10">
        <f t="shared" si="18"/>
        <v>8.8888888888888893</v>
      </c>
    </row>
    <row r="11" spans="1:59">
      <c r="A11" s="22"/>
      <c r="B11">
        <v>5</v>
      </c>
      <c r="C11" s="1">
        <v>40</v>
      </c>
      <c r="D11" s="1">
        <v>10</v>
      </c>
      <c r="F11" s="12">
        <v>4</v>
      </c>
      <c r="G11" s="1">
        <f>SUM(C4:C11)</f>
        <v>210</v>
      </c>
      <c r="H11" s="1">
        <f>SUM(D4:D11)</f>
        <v>30</v>
      </c>
      <c r="J11" s="22"/>
      <c r="K11">
        <v>5</v>
      </c>
      <c r="L11" s="1"/>
      <c r="M11" s="1"/>
      <c r="O11" s="12">
        <v>3</v>
      </c>
      <c r="P11" s="1">
        <f>SUM(L4:L11)</f>
        <v>270</v>
      </c>
      <c r="Q11" s="1">
        <f>SUM(M4:M11)</f>
        <v>100</v>
      </c>
      <c r="S11" s="22"/>
      <c r="T11">
        <v>5</v>
      </c>
      <c r="U11" s="1">
        <v>50</v>
      </c>
      <c r="V11" s="1">
        <v>15</v>
      </c>
      <c r="X11" s="12">
        <v>5</v>
      </c>
      <c r="Y11" s="1">
        <f>SUM(U4:U11)</f>
        <v>350</v>
      </c>
      <c r="Z11" s="1">
        <f>SUM(V4:V11)</f>
        <v>50</v>
      </c>
      <c r="AA11" s="2"/>
      <c r="AB11" s="1"/>
      <c r="AC11" s="1">
        <f t="shared" si="0"/>
        <v>210</v>
      </c>
      <c r="AD11" s="1">
        <f t="shared" si="0"/>
        <v>30</v>
      </c>
      <c r="AE11" s="1">
        <f t="shared" si="1"/>
        <v>350</v>
      </c>
      <c r="AF11" s="1">
        <f t="shared" si="2"/>
        <v>270</v>
      </c>
      <c r="AG11" s="1">
        <f t="shared" si="3"/>
        <v>100</v>
      </c>
      <c r="AH11" s="1">
        <f t="shared" si="4"/>
        <v>50</v>
      </c>
      <c r="AI11">
        <f t="shared" si="5"/>
        <v>1010</v>
      </c>
      <c r="AK11">
        <v>280</v>
      </c>
      <c r="AL11">
        <v>35</v>
      </c>
      <c r="AM11">
        <v>440</v>
      </c>
      <c r="AN11">
        <v>190</v>
      </c>
      <c r="AO11">
        <v>220</v>
      </c>
      <c r="AP11">
        <v>130</v>
      </c>
      <c r="AQ11">
        <f t="shared" si="6"/>
        <v>1295</v>
      </c>
      <c r="AS11">
        <f t="shared" si="7"/>
        <v>20.792079207920793</v>
      </c>
      <c r="AT11">
        <f t="shared" si="8"/>
        <v>2.9702970297029703</v>
      </c>
      <c r="AU11">
        <f t="shared" si="9"/>
        <v>34.653465346534652</v>
      </c>
      <c r="AV11">
        <f t="shared" si="10"/>
        <v>26.732673267326735</v>
      </c>
      <c r="AW11">
        <f t="shared" si="11"/>
        <v>9.9009900990099009</v>
      </c>
      <c r="AX11">
        <f t="shared" si="12"/>
        <v>4.9504950495049505</v>
      </c>
      <c r="AZ11">
        <f t="shared" si="13"/>
        <v>21.621621621621621</v>
      </c>
      <c r="BA11">
        <f t="shared" si="14"/>
        <v>2.7027027027027026</v>
      </c>
      <c r="BB11">
        <f t="shared" si="15"/>
        <v>33.97683397683398</v>
      </c>
      <c r="BC11">
        <f t="shared" si="16"/>
        <v>14.671814671814673</v>
      </c>
      <c r="BD11">
        <f t="shared" si="17"/>
        <v>16.98841698841699</v>
      </c>
      <c r="BE11">
        <f t="shared" si="18"/>
        <v>10.03861003861004</v>
      </c>
    </row>
    <row r="12" spans="1:59">
      <c r="A12" s="18"/>
      <c r="C12" s="17"/>
      <c r="D12" s="17"/>
      <c r="F12" s="12"/>
      <c r="G12" s="17"/>
      <c r="H12" s="17"/>
      <c r="J12" s="18"/>
      <c r="L12" s="17"/>
      <c r="M12" s="17"/>
      <c r="O12" s="12"/>
      <c r="P12" s="17"/>
      <c r="Q12" s="17"/>
      <c r="S12" s="18"/>
      <c r="U12" s="17"/>
      <c r="V12" s="17"/>
      <c r="X12" s="12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59">
      <c r="A13" s="5"/>
      <c r="C13" s="1"/>
      <c r="D13" s="1"/>
      <c r="E13" s="1"/>
      <c r="F13" s="1"/>
      <c r="G13" s="1"/>
      <c r="H13" s="1"/>
      <c r="I13" s="5"/>
      <c r="K13" s="1"/>
      <c r="L13" s="1"/>
      <c r="M13" s="1"/>
      <c r="N13" s="1"/>
      <c r="O13" s="5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5" t="s">
        <v>17</v>
      </c>
      <c r="AD13" s="25"/>
      <c r="AE13" s="25"/>
      <c r="AF13" s="25"/>
      <c r="AG13" s="25"/>
      <c r="AH13" s="25"/>
      <c r="AI13" s="25"/>
      <c r="AK13" s="25" t="s">
        <v>18</v>
      </c>
      <c r="AL13" s="25"/>
      <c r="AM13" s="25"/>
      <c r="AN13" s="25"/>
      <c r="AO13" s="25"/>
      <c r="AP13" s="25"/>
      <c r="AQ13" s="25"/>
    </row>
    <row r="14" spans="1:59">
      <c r="A14" s="26" t="s">
        <v>14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7"/>
      <c r="AC14" s="21" t="s">
        <v>5</v>
      </c>
      <c r="AD14" s="21"/>
      <c r="AE14" s="21"/>
      <c r="AF14" s="21"/>
      <c r="AG14" s="21"/>
      <c r="AH14" s="21"/>
      <c r="AI14" s="21"/>
      <c r="AJ14" s="10"/>
      <c r="AK14" s="25" t="s">
        <v>5</v>
      </c>
      <c r="AL14" s="25"/>
      <c r="AM14" s="25"/>
      <c r="AN14" s="25"/>
      <c r="AO14" s="25"/>
      <c r="AP14" s="25"/>
      <c r="AQ14" s="25"/>
      <c r="AR14" s="10"/>
      <c r="AS14" s="10"/>
      <c r="AT14" s="10"/>
      <c r="AU14" s="10"/>
      <c r="AV14" s="10"/>
      <c r="AW14" s="10"/>
      <c r="AX14" s="10"/>
      <c r="AY14" s="10"/>
    </row>
    <row r="15" spans="1:59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6"/>
      <c r="AC15" s="4" t="s">
        <v>4</v>
      </c>
      <c r="AD15" s="4" t="s">
        <v>5</v>
      </c>
      <c r="AE15" s="4" t="s">
        <v>1</v>
      </c>
      <c r="AF15" s="4" t="s">
        <v>0</v>
      </c>
      <c r="AG15" s="4" t="s">
        <v>2</v>
      </c>
      <c r="AH15" s="4" t="s">
        <v>3</v>
      </c>
      <c r="AI15" s="4" t="s">
        <v>8</v>
      </c>
      <c r="AK15" s="4" t="s">
        <v>4</v>
      </c>
      <c r="AL15" s="4" t="s">
        <v>5</v>
      </c>
      <c r="AM15" s="4" t="s">
        <v>1</v>
      </c>
      <c r="AN15" s="4" t="s">
        <v>0</v>
      </c>
      <c r="AO15" s="4" t="s">
        <v>2</v>
      </c>
      <c r="AP15" s="4" t="s">
        <v>3</v>
      </c>
      <c r="AQ15" s="4" t="s">
        <v>8</v>
      </c>
      <c r="AR15" s="1"/>
      <c r="AS15" s="4" t="s">
        <v>4</v>
      </c>
      <c r="AT15" s="4" t="s">
        <v>5</v>
      </c>
      <c r="AU15" s="4" t="s">
        <v>1</v>
      </c>
      <c r="AV15" s="4" t="s">
        <v>0</v>
      </c>
      <c r="AW15" s="4" t="s">
        <v>2</v>
      </c>
      <c r="AX15" s="4" t="s">
        <v>3</v>
      </c>
      <c r="AZ15" s="4" t="s">
        <v>4</v>
      </c>
      <c r="BA15" s="4" t="s">
        <v>5</v>
      </c>
      <c r="BB15" s="4" t="s">
        <v>1</v>
      </c>
      <c r="BC15" s="4" t="s">
        <v>0</v>
      </c>
      <c r="BD15" s="4" t="s">
        <v>2</v>
      </c>
      <c r="BE15" s="4" t="s">
        <v>3</v>
      </c>
      <c r="BG15" s="16"/>
    </row>
    <row r="16" spans="1:59">
      <c r="A16" s="6"/>
      <c r="B16" s="4" t="s">
        <v>4</v>
      </c>
      <c r="C16" s="4" t="s">
        <v>5</v>
      </c>
      <c r="D16" s="13" t="s">
        <v>1</v>
      </c>
      <c r="E16" s="1"/>
      <c r="F16" s="1"/>
      <c r="G16" s="4" t="s">
        <v>4</v>
      </c>
      <c r="H16" s="4" t="s">
        <v>5</v>
      </c>
      <c r="I16" s="4" t="s">
        <v>1</v>
      </c>
      <c r="J16" s="1"/>
      <c r="K16" s="1"/>
      <c r="L16" s="4" t="s">
        <v>4</v>
      </c>
      <c r="M16" s="4" t="s">
        <v>5</v>
      </c>
      <c r="N16" s="4" t="s">
        <v>1</v>
      </c>
      <c r="O16" s="1"/>
      <c r="P16" s="28"/>
      <c r="Q16" s="28"/>
      <c r="R16" s="8" t="s">
        <v>0</v>
      </c>
      <c r="S16" s="8" t="s">
        <v>2</v>
      </c>
      <c r="T16" s="8"/>
      <c r="U16" s="3"/>
      <c r="V16" s="8" t="s">
        <v>0</v>
      </c>
      <c r="W16" s="8" t="s">
        <v>2</v>
      </c>
      <c r="X16" s="3"/>
      <c r="Y16" s="3"/>
      <c r="Z16" s="3" t="str">
        <f t="shared" ref="Z16:AA16" si="19">V16</f>
        <v>LI</v>
      </c>
      <c r="AA16" s="3" t="str">
        <f t="shared" si="19"/>
        <v>A</v>
      </c>
      <c r="AC16" s="1">
        <f>AC6+SUM(G17,G27)</f>
        <v>50</v>
      </c>
      <c r="AD16" s="1">
        <f>AD6+SUM(H17,H27)</f>
        <v>15</v>
      </c>
      <c r="AE16" s="2">
        <f>AE6+SUM(I17,I27)</f>
        <v>145</v>
      </c>
      <c r="AF16" s="1">
        <f t="shared" ref="AF16:AH20" si="20">AF6</f>
        <v>120</v>
      </c>
      <c r="AG16" s="1">
        <f t="shared" si="20"/>
        <v>10</v>
      </c>
      <c r="AH16" s="1">
        <f>AH6+SUM(AA27)</f>
        <v>0</v>
      </c>
      <c r="AI16">
        <f t="shared" ref="AI16:AI21" si="21">SUM(AC16:AH16)</f>
        <v>340</v>
      </c>
      <c r="AK16">
        <f>AC6+SUM(L17)</f>
        <v>40</v>
      </c>
      <c r="AL16">
        <f t="shared" ref="AL16:AM21" si="22">AD6+SUM(M17)</f>
        <v>0</v>
      </c>
      <c r="AM16">
        <f t="shared" si="22"/>
        <v>170</v>
      </c>
      <c r="AN16">
        <f>AF6</f>
        <v>120</v>
      </c>
      <c r="AO16">
        <f t="shared" ref="AO16:AP16" si="23">AG6</f>
        <v>10</v>
      </c>
      <c r="AP16">
        <f t="shared" si="23"/>
        <v>0</v>
      </c>
      <c r="AQ16">
        <f t="shared" ref="AQ16:AQ21" si="24">SUM(AK16:AP16)</f>
        <v>340</v>
      </c>
      <c r="AS16">
        <f t="shared" ref="AS16:AS21" si="25">AC16/AI16%</f>
        <v>14.705882352941178</v>
      </c>
      <c r="AT16">
        <f t="shared" ref="AT16:AT21" si="26">AD16/AI16%</f>
        <v>4.4117647058823533</v>
      </c>
      <c r="AU16">
        <f t="shared" ref="AU16:AU21" si="27">AE16/AI16%</f>
        <v>42.647058823529413</v>
      </c>
      <c r="AV16">
        <f t="shared" ref="AV16:AV21" si="28">AF16/AI16%</f>
        <v>35.294117647058826</v>
      </c>
      <c r="AW16">
        <f t="shared" ref="AW16:AW21" si="29">AG16/AI16%</f>
        <v>2.9411764705882355</v>
      </c>
      <c r="AX16">
        <f t="shared" ref="AX16:AX21" si="30">AH16/AI16%</f>
        <v>0</v>
      </c>
      <c r="AZ16">
        <f t="shared" ref="AZ16:AZ21" si="31">AK16/AQ16%</f>
        <v>11.764705882352942</v>
      </c>
      <c r="BA16">
        <f t="shared" ref="BA16:BA21" si="32">AL16/AQ16%</f>
        <v>0</v>
      </c>
      <c r="BB16">
        <f t="shared" ref="BB16:BB21" si="33">AM16/AQ16%</f>
        <v>50</v>
      </c>
      <c r="BC16">
        <f t="shared" ref="BC16:BC21" si="34">AN16/AQ16%</f>
        <v>35.294117647058826</v>
      </c>
      <c r="BD16">
        <f t="shared" ref="BD16:BD21" si="35">AO16/AQ16%</f>
        <v>2.9411764705882355</v>
      </c>
      <c r="BE16">
        <f t="shared" ref="BE16:BE21" si="36">AP16/AQ16%</f>
        <v>0</v>
      </c>
    </row>
    <row r="17" spans="1:57">
      <c r="A17" s="22" t="s">
        <v>16</v>
      </c>
      <c r="B17" s="1">
        <v>20</v>
      </c>
      <c r="C17" s="1">
        <v>10</v>
      </c>
      <c r="D17">
        <v>-25</v>
      </c>
      <c r="E17" s="22" t="s">
        <v>19</v>
      </c>
      <c r="F17" s="4">
        <v>0</v>
      </c>
      <c r="G17" s="1">
        <f>SUM(B17)</f>
        <v>20</v>
      </c>
      <c r="H17" s="1">
        <f>SUM(C17)</f>
        <v>10</v>
      </c>
      <c r="I17" s="2">
        <f>SUM(D17)</f>
        <v>-25</v>
      </c>
      <c r="J17" s="22" t="s">
        <v>20</v>
      </c>
      <c r="K17" s="1"/>
      <c r="O17" s="1"/>
      <c r="P17" s="23" t="s">
        <v>12</v>
      </c>
      <c r="Q17" s="3">
        <v>1</v>
      </c>
      <c r="R17" s="3">
        <v>-10</v>
      </c>
      <c r="S17" s="3">
        <v>30</v>
      </c>
      <c r="T17" s="23" t="s">
        <v>19</v>
      </c>
      <c r="U17" s="8">
        <v>0</v>
      </c>
      <c r="V17" s="3">
        <f>SUM(R17)</f>
        <v>-10</v>
      </c>
      <c r="W17" s="3">
        <f>SUM(S17)</f>
        <v>30</v>
      </c>
      <c r="X17" s="23" t="s">
        <v>20</v>
      </c>
      <c r="Y17" s="8">
        <v>0</v>
      </c>
      <c r="Z17" s="3">
        <f>V17</f>
        <v>-10</v>
      </c>
      <c r="AA17" s="3">
        <f>W17</f>
        <v>30</v>
      </c>
      <c r="AC17" s="1">
        <f>AC7+SUM(G18,G28)</f>
        <v>85</v>
      </c>
      <c r="AD17" s="1">
        <f>AD7+SUM(H18,H28)</f>
        <v>30</v>
      </c>
      <c r="AE17" s="2">
        <f>AE7+SUM(I18,I28)</f>
        <v>145</v>
      </c>
      <c r="AF17" s="1">
        <f t="shared" si="20"/>
        <v>170</v>
      </c>
      <c r="AG17" s="1">
        <f t="shared" si="20"/>
        <v>40</v>
      </c>
      <c r="AH17" s="17">
        <f>AH7+SUM(AA28)</f>
        <v>10</v>
      </c>
      <c r="AI17">
        <f t="shared" si="21"/>
        <v>480</v>
      </c>
      <c r="AK17">
        <f t="shared" ref="AK17:AK21" si="37">AC7+SUM(L18)</f>
        <v>85</v>
      </c>
      <c r="AL17">
        <f t="shared" ref="AL17:AL21" si="38">AD7+SUM(M18)</f>
        <v>10</v>
      </c>
      <c r="AM17">
        <f t="shared" ref="AM17:AM21" si="39">AE7+SUM(N18)</f>
        <v>170</v>
      </c>
      <c r="AN17">
        <f t="shared" ref="AN17:AN21" si="40">AF7</f>
        <v>170</v>
      </c>
      <c r="AO17">
        <f t="shared" ref="AO17:AP17" si="41">AG7</f>
        <v>40</v>
      </c>
      <c r="AP17">
        <f t="shared" si="41"/>
        <v>0</v>
      </c>
      <c r="AQ17">
        <f t="shared" si="24"/>
        <v>475</v>
      </c>
      <c r="AS17">
        <f t="shared" si="25"/>
        <v>17.708333333333336</v>
      </c>
      <c r="AT17">
        <f t="shared" si="26"/>
        <v>6.25</v>
      </c>
      <c r="AU17">
        <f t="shared" si="27"/>
        <v>30.208333333333336</v>
      </c>
      <c r="AV17">
        <f t="shared" si="28"/>
        <v>35.416666666666671</v>
      </c>
      <c r="AW17">
        <f t="shared" si="29"/>
        <v>8.3333333333333339</v>
      </c>
      <c r="AX17">
        <f t="shared" si="30"/>
        <v>2.0833333333333335</v>
      </c>
      <c r="AZ17">
        <f t="shared" si="31"/>
        <v>17.894736842105264</v>
      </c>
      <c r="BA17">
        <f t="shared" si="32"/>
        <v>2.1052631578947367</v>
      </c>
      <c r="BB17">
        <f t="shared" si="33"/>
        <v>35.789473684210527</v>
      </c>
      <c r="BC17">
        <f t="shared" si="34"/>
        <v>35.789473684210527</v>
      </c>
      <c r="BD17">
        <f t="shared" si="35"/>
        <v>8.4210526315789469</v>
      </c>
      <c r="BE17">
        <f t="shared" si="36"/>
        <v>0</v>
      </c>
    </row>
    <row r="18" spans="1:57">
      <c r="A18" s="22"/>
      <c r="B18" s="1">
        <v>20</v>
      </c>
      <c r="C18" s="1">
        <v>10</v>
      </c>
      <c r="D18">
        <v>-25</v>
      </c>
      <c r="E18" s="22"/>
      <c r="F18" s="4">
        <v>1</v>
      </c>
      <c r="G18" s="1">
        <f>SUM(B17,B18)</f>
        <v>40</v>
      </c>
      <c r="H18" s="1">
        <f>SUM(C17,C18)</f>
        <v>20</v>
      </c>
      <c r="I18" s="2">
        <f>SUM(D17,D18)</f>
        <v>-50</v>
      </c>
      <c r="J18" s="22"/>
      <c r="K18" s="4">
        <v>1</v>
      </c>
      <c r="L18" s="1">
        <f t="shared" ref="L18:N19" si="42">G17</f>
        <v>20</v>
      </c>
      <c r="M18" s="17">
        <f t="shared" ref="M18" si="43">H17</f>
        <v>10</v>
      </c>
      <c r="N18" s="17">
        <f t="shared" ref="N18" si="44">I17</f>
        <v>-25</v>
      </c>
      <c r="O18" s="1"/>
      <c r="P18" s="23"/>
      <c r="Q18" s="3">
        <v>2</v>
      </c>
      <c r="R18" s="3">
        <v>-10</v>
      </c>
      <c r="S18" s="3">
        <v>30</v>
      </c>
      <c r="T18" s="23"/>
      <c r="U18" s="8">
        <v>1</v>
      </c>
      <c r="V18" s="3">
        <f>SUM(R17,R18)</f>
        <v>-20</v>
      </c>
      <c r="W18" s="3">
        <f>SUM(S17,S18)</f>
        <v>60</v>
      </c>
      <c r="X18" s="23"/>
      <c r="Y18" s="8"/>
      <c r="Z18" s="3">
        <f>V17</f>
        <v>-10</v>
      </c>
      <c r="AA18" s="3">
        <f>W17</f>
        <v>30</v>
      </c>
      <c r="AC18" s="1">
        <f>AC8+SUM(G19,G29)</f>
        <v>115</v>
      </c>
      <c r="AD18" s="1">
        <f>AD8+SUM(H19,H29)</f>
        <v>35</v>
      </c>
      <c r="AE18" s="2">
        <f>AE8+SUM(I19,I29)</f>
        <v>175</v>
      </c>
      <c r="AF18" s="1">
        <f t="shared" si="20"/>
        <v>220</v>
      </c>
      <c r="AG18" s="1">
        <f t="shared" si="20"/>
        <v>70</v>
      </c>
      <c r="AH18" s="17">
        <f t="shared" ref="AH18:AH21" si="45">AH8+SUM(AA29)</f>
        <v>40</v>
      </c>
      <c r="AI18">
        <f t="shared" si="21"/>
        <v>655</v>
      </c>
      <c r="AK18">
        <f t="shared" si="37"/>
        <v>115</v>
      </c>
      <c r="AL18">
        <f t="shared" si="38"/>
        <v>15</v>
      </c>
      <c r="AM18">
        <f t="shared" si="39"/>
        <v>200</v>
      </c>
      <c r="AN18">
        <f t="shared" si="40"/>
        <v>220</v>
      </c>
      <c r="AO18">
        <f t="shared" ref="AO18:AP18" si="46">AG8</f>
        <v>70</v>
      </c>
      <c r="AP18">
        <f t="shared" si="46"/>
        <v>10</v>
      </c>
      <c r="AQ18">
        <f t="shared" si="24"/>
        <v>630</v>
      </c>
      <c r="AS18">
        <f t="shared" si="25"/>
        <v>17.557251908396946</v>
      </c>
      <c r="AT18">
        <f t="shared" si="26"/>
        <v>5.3435114503816799</v>
      </c>
      <c r="AU18">
        <f t="shared" si="27"/>
        <v>26.717557251908399</v>
      </c>
      <c r="AV18">
        <f t="shared" si="28"/>
        <v>33.587786259541986</v>
      </c>
      <c r="AW18">
        <f t="shared" si="29"/>
        <v>10.68702290076336</v>
      </c>
      <c r="AX18">
        <f t="shared" si="30"/>
        <v>6.106870229007634</v>
      </c>
      <c r="AZ18">
        <f t="shared" si="31"/>
        <v>18.253968253968253</v>
      </c>
      <c r="BA18">
        <f t="shared" si="32"/>
        <v>2.3809523809523809</v>
      </c>
      <c r="BB18">
        <f t="shared" si="33"/>
        <v>31.746031746031747</v>
      </c>
      <c r="BC18">
        <f t="shared" si="34"/>
        <v>34.920634920634924</v>
      </c>
      <c r="BD18">
        <f t="shared" si="35"/>
        <v>11.111111111111111</v>
      </c>
      <c r="BE18">
        <f t="shared" si="36"/>
        <v>1.5873015873015874</v>
      </c>
    </row>
    <row r="19" spans="1:57">
      <c r="A19" s="22"/>
      <c r="B19" s="1">
        <v>20</v>
      </c>
      <c r="C19" s="2">
        <v>20</v>
      </c>
      <c r="D19">
        <v>-25</v>
      </c>
      <c r="E19" s="22"/>
      <c r="F19" s="4"/>
      <c r="G19" s="1">
        <f t="shared" ref="G19:H19" si="47">G18</f>
        <v>40</v>
      </c>
      <c r="H19" s="1">
        <f t="shared" si="47"/>
        <v>20</v>
      </c>
      <c r="I19" s="2">
        <f t="shared" ref="I19" si="48">I18</f>
        <v>-50</v>
      </c>
      <c r="J19" s="22"/>
      <c r="K19" s="4"/>
      <c r="L19" s="17">
        <f t="shared" ref="L19:N22" si="49">L18</f>
        <v>20</v>
      </c>
      <c r="M19" s="17">
        <f t="shared" si="49"/>
        <v>10</v>
      </c>
      <c r="N19" s="17">
        <f t="shared" si="49"/>
        <v>-25</v>
      </c>
      <c r="O19" s="1"/>
      <c r="P19" s="23"/>
      <c r="Q19" s="3">
        <v>3</v>
      </c>
      <c r="R19" s="3">
        <v>-10</v>
      </c>
      <c r="S19" s="3">
        <v>30</v>
      </c>
      <c r="T19" s="23"/>
      <c r="U19" s="8">
        <v>2</v>
      </c>
      <c r="V19" s="3">
        <f>SUM(R17:R19)</f>
        <v>-30</v>
      </c>
      <c r="W19" s="3">
        <f>SUM(S17:S19)</f>
        <v>90</v>
      </c>
      <c r="X19" s="23"/>
      <c r="Y19" s="8">
        <v>2</v>
      </c>
      <c r="Z19" s="3">
        <f>V18</f>
        <v>-20</v>
      </c>
      <c r="AA19" s="3">
        <f>W18</f>
        <v>60</v>
      </c>
      <c r="AC19" s="1">
        <f>AC9+SUM(G20,G30)</f>
        <v>150</v>
      </c>
      <c r="AD19" s="1">
        <f>AD9+SUM(H20,H30)</f>
        <v>70</v>
      </c>
      <c r="AE19" s="2">
        <f>AE9+SUM(I20,I30)</f>
        <v>185</v>
      </c>
      <c r="AF19" s="1">
        <f t="shared" si="20"/>
        <v>270</v>
      </c>
      <c r="AG19" s="1">
        <f t="shared" si="20"/>
        <v>100</v>
      </c>
      <c r="AH19" s="17">
        <f t="shared" si="45"/>
        <v>50</v>
      </c>
      <c r="AI19">
        <f t="shared" si="21"/>
        <v>825</v>
      </c>
      <c r="AK19">
        <f t="shared" si="37"/>
        <v>170</v>
      </c>
      <c r="AL19">
        <f t="shared" si="38"/>
        <v>30</v>
      </c>
      <c r="AM19">
        <f t="shared" si="39"/>
        <v>210</v>
      </c>
      <c r="AN19">
        <f t="shared" si="40"/>
        <v>270</v>
      </c>
      <c r="AO19">
        <f t="shared" ref="AO19:AP19" si="50">AG9</f>
        <v>100</v>
      </c>
      <c r="AP19">
        <f t="shared" si="50"/>
        <v>20</v>
      </c>
      <c r="AQ19">
        <f t="shared" si="24"/>
        <v>800</v>
      </c>
      <c r="AS19">
        <f t="shared" si="25"/>
        <v>18.181818181818183</v>
      </c>
      <c r="AT19">
        <f t="shared" si="26"/>
        <v>8.4848484848484844</v>
      </c>
      <c r="AU19">
        <f t="shared" si="27"/>
        <v>22.424242424242426</v>
      </c>
      <c r="AV19">
        <f t="shared" si="28"/>
        <v>32.727272727272727</v>
      </c>
      <c r="AW19">
        <f t="shared" si="29"/>
        <v>12.121212121212121</v>
      </c>
      <c r="AX19">
        <f t="shared" si="30"/>
        <v>6.0606060606060606</v>
      </c>
      <c r="AZ19">
        <f t="shared" si="31"/>
        <v>21.25</v>
      </c>
      <c r="BA19">
        <f t="shared" si="32"/>
        <v>3.75</v>
      </c>
      <c r="BB19">
        <f t="shared" si="33"/>
        <v>26.25</v>
      </c>
      <c r="BC19">
        <f t="shared" si="34"/>
        <v>33.75</v>
      </c>
      <c r="BD19">
        <f t="shared" si="35"/>
        <v>12.5</v>
      </c>
      <c r="BE19">
        <f t="shared" si="36"/>
        <v>2.5</v>
      </c>
    </row>
    <row r="20" spans="1:57">
      <c r="A20" s="22"/>
      <c r="B20" s="1">
        <v>20</v>
      </c>
      <c r="C20" s="1">
        <v>20</v>
      </c>
      <c r="D20">
        <v>-25</v>
      </c>
      <c r="E20" s="22"/>
      <c r="F20" s="4">
        <v>3</v>
      </c>
      <c r="G20" s="1">
        <f>SUM(B17:B19)</f>
        <v>60</v>
      </c>
      <c r="H20" s="1">
        <f>SUM(C17:C19)</f>
        <v>40</v>
      </c>
      <c r="I20" s="2">
        <f>SUM(D17:D19)</f>
        <v>-75</v>
      </c>
      <c r="J20" s="22"/>
      <c r="K20" s="4">
        <v>3</v>
      </c>
      <c r="L20" s="1">
        <f>G18</f>
        <v>40</v>
      </c>
      <c r="M20" s="17">
        <f t="shared" ref="M20:N20" si="51">H18</f>
        <v>20</v>
      </c>
      <c r="N20" s="17">
        <f t="shared" si="51"/>
        <v>-50</v>
      </c>
      <c r="O20" s="1"/>
      <c r="P20" s="23"/>
      <c r="Q20" s="3">
        <v>4</v>
      </c>
      <c r="R20" s="3">
        <v>-10</v>
      </c>
      <c r="S20" s="3">
        <v>30</v>
      </c>
      <c r="T20" s="23"/>
      <c r="U20" s="8"/>
      <c r="V20" s="3">
        <f t="shared" ref="V20:W20" si="52">V19</f>
        <v>-30</v>
      </c>
      <c r="W20" s="3">
        <f t="shared" si="52"/>
        <v>90</v>
      </c>
      <c r="X20" s="23"/>
      <c r="Y20" s="8"/>
      <c r="Z20" s="3">
        <f t="shared" ref="Z20" si="53">Z19</f>
        <v>-20</v>
      </c>
      <c r="AA20" s="3">
        <f t="shared" ref="AA20" si="54">AA19</f>
        <v>60</v>
      </c>
      <c r="AC20" s="1">
        <f>AC10+SUM(G21,G31)</f>
        <v>190</v>
      </c>
      <c r="AD20" s="1">
        <f>AD10+SUM(H21,H31)</f>
        <v>80</v>
      </c>
      <c r="AE20" s="2">
        <f>AE10+SUM(I21,I31)</f>
        <v>225</v>
      </c>
      <c r="AF20" s="1">
        <f t="shared" si="20"/>
        <v>270</v>
      </c>
      <c r="AG20" s="1">
        <f t="shared" si="20"/>
        <v>100</v>
      </c>
      <c r="AH20" s="17">
        <f t="shared" si="45"/>
        <v>90</v>
      </c>
      <c r="AI20">
        <f t="shared" si="21"/>
        <v>955</v>
      </c>
      <c r="AK20">
        <f t="shared" si="37"/>
        <v>210</v>
      </c>
      <c r="AL20">
        <f t="shared" si="38"/>
        <v>40</v>
      </c>
      <c r="AM20">
        <f t="shared" si="39"/>
        <v>250</v>
      </c>
      <c r="AN20">
        <f t="shared" si="40"/>
        <v>270</v>
      </c>
      <c r="AO20">
        <f t="shared" ref="AO20:AP20" si="55">AG10</f>
        <v>100</v>
      </c>
      <c r="AP20">
        <f t="shared" si="55"/>
        <v>35</v>
      </c>
      <c r="AQ20">
        <f t="shared" si="24"/>
        <v>905</v>
      </c>
      <c r="AS20">
        <f t="shared" si="25"/>
        <v>19.895287958115183</v>
      </c>
      <c r="AT20">
        <f t="shared" si="26"/>
        <v>8.3769633507853403</v>
      </c>
      <c r="AU20">
        <f t="shared" si="27"/>
        <v>23.560209424083769</v>
      </c>
      <c r="AV20">
        <f t="shared" si="28"/>
        <v>28.272251308900522</v>
      </c>
      <c r="AW20">
        <f t="shared" si="29"/>
        <v>10.471204188481675</v>
      </c>
      <c r="AX20">
        <f t="shared" si="30"/>
        <v>9.4240837696335067</v>
      </c>
      <c r="AZ20">
        <f t="shared" si="31"/>
        <v>23.204419889502759</v>
      </c>
      <c r="BA20">
        <f t="shared" si="32"/>
        <v>4.4198895027624303</v>
      </c>
      <c r="BB20">
        <f t="shared" si="33"/>
        <v>27.624309392265189</v>
      </c>
      <c r="BC20">
        <f t="shared" si="34"/>
        <v>29.834254143646408</v>
      </c>
      <c r="BD20">
        <f t="shared" si="35"/>
        <v>11.049723756906076</v>
      </c>
      <c r="BE20">
        <f t="shared" si="36"/>
        <v>3.867403314917127</v>
      </c>
    </row>
    <row r="21" spans="1:57">
      <c r="A21" s="25"/>
      <c r="B21" s="25"/>
      <c r="C21" s="25"/>
      <c r="D21" s="25"/>
      <c r="E21" s="22"/>
      <c r="F21" s="4"/>
      <c r="G21" s="1">
        <f t="shared" ref="G21:H21" si="56">G20</f>
        <v>60</v>
      </c>
      <c r="H21" s="1">
        <f t="shared" si="56"/>
        <v>40</v>
      </c>
      <c r="I21" s="2">
        <f t="shared" ref="I21" si="57">I20</f>
        <v>-75</v>
      </c>
      <c r="J21" s="22"/>
      <c r="K21" s="4"/>
      <c r="L21" s="17">
        <f t="shared" si="49"/>
        <v>40</v>
      </c>
      <c r="M21" s="17">
        <f t="shared" si="49"/>
        <v>20</v>
      </c>
      <c r="N21" s="17">
        <f t="shared" si="49"/>
        <v>-50</v>
      </c>
      <c r="O21" s="1"/>
      <c r="P21" s="23"/>
      <c r="Q21" s="23"/>
      <c r="R21" s="23"/>
      <c r="S21" s="23"/>
      <c r="T21" s="23"/>
      <c r="U21" s="8">
        <v>4</v>
      </c>
      <c r="V21" s="3">
        <f>SUM(R17:R20)</f>
        <v>-40</v>
      </c>
      <c r="W21" s="3">
        <f>SUM(S17:S20)</f>
        <v>120</v>
      </c>
      <c r="X21" s="23"/>
      <c r="Y21" s="8">
        <v>4</v>
      </c>
      <c r="Z21" s="3">
        <f>V19</f>
        <v>-30</v>
      </c>
      <c r="AA21" s="3">
        <f>W19</f>
        <v>90</v>
      </c>
      <c r="AB21" s="3"/>
      <c r="AC21" s="1">
        <f>AC11+SUM(G22,G32)</f>
        <v>230</v>
      </c>
      <c r="AD21" s="1">
        <f>AD11+SUM(H22,H32)</f>
        <v>120</v>
      </c>
      <c r="AE21" s="2">
        <f>AE11+SUM(I22,I32)</f>
        <v>250</v>
      </c>
      <c r="AF21" s="1">
        <f t="shared" ref="AF21" si="58">AF11</f>
        <v>270</v>
      </c>
      <c r="AG21" s="1">
        <f t="shared" ref="AG21:AH21" si="59">AG11</f>
        <v>100</v>
      </c>
      <c r="AH21" s="17">
        <f t="shared" si="45"/>
        <v>105</v>
      </c>
      <c r="AI21">
        <f t="shared" si="21"/>
        <v>1075</v>
      </c>
      <c r="AK21">
        <f t="shared" si="37"/>
        <v>250</v>
      </c>
      <c r="AL21">
        <f t="shared" si="38"/>
        <v>50</v>
      </c>
      <c r="AM21">
        <f t="shared" si="39"/>
        <v>300</v>
      </c>
      <c r="AN21">
        <f t="shared" si="40"/>
        <v>270</v>
      </c>
      <c r="AO21">
        <f t="shared" ref="AO21:AP21" si="60">AG11</f>
        <v>100</v>
      </c>
      <c r="AP21">
        <f t="shared" si="60"/>
        <v>50</v>
      </c>
      <c r="AQ21">
        <f t="shared" si="24"/>
        <v>1020</v>
      </c>
      <c r="AS21">
        <f t="shared" si="25"/>
        <v>21.395348837209301</v>
      </c>
      <c r="AT21">
        <f t="shared" si="26"/>
        <v>11.162790697674419</v>
      </c>
      <c r="AU21">
        <f t="shared" si="27"/>
        <v>23.255813953488371</v>
      </c>
      <c r="AV21">
        <f t="shared" si="28"/>
        <v>25.11627906976744</v>
      </c>
      <c r="AW21">
        <f t="shared" si="29"/>
        <v>9.3023255813953494</v>
      </c>
      <c r="AX21">
        <f t="shared" si="30"/>
        <v>9.7674418604651159</v>
      </c>
      <c r="AZ21">
        <f t="shared" si="31"/>
        <v>24.509803921568629</v>
      </c>
      <c r="BA21">
        <f t="shared" si="32"/>
        <v>4.9019607843137258</v>
      </c>
      <c r="BB21">
        <f t="shared" si="33"/>
        <v>29.411764705882355</v>
      </c>
      <c r="BC21">
        <f t="shared" si="34"/>
        <v>26.47058823529412</v>
      </c>
      <c r="BD21">
        <f t="shared" si="35"/>
        <v>9.8039215686274517</v>
      </c>
      <c r="BE21">
        <f t="shared" si="36"/>
        <v>4.9019607843137258</v>
      </c>
    </row>
    <row r="22" spans="1:57">
      <c r="A22" s="25"/>
      <c r="B22" s="25"/>
      <c r="C22" s="25"/>
      <c r="D22" s="25"/>
      <c r="E22" s="22"/>
      <c r="F22" s="4">
        <v>5</v>
      </c>
      <c r="G22" s="1">
        <f>SUM(B17:B20)</f>
        <v>80</v>
      </c>
      <c r="H22" s="1">
        <f>SUM(C17:C20)</f>
        <v>60</v>
      </c>
      <c r="I22" s="2">
        <f>SUM(D17:D20)</f>
        <v>-100</v>
      </c>
      <c r="J22" s="22"/>
      <c r="K22" s="1"/>
      <c r="L22" s="1">
        <f t="shared" si="49"/>
        <v>40</v>
      </c>
      <c r="M22" s="17">
        <f t="shared" si="49"/>
        <v>20</v>
      </c>
      <c r="N22" s="17">
        <f t="shared" si="49"/>
        <v>-50</v>
      </c>
      <c r="O22" s="1"/>
      <c r="P22" s="23"/>
      <c r="Q22" s="23"/>
      <c r="R22" s="23"/>
      <c r="S22" s="23"/>
      <c r="T22" s="23"/>
      <c r="U22" s="8"/>
      <c r="V22" s="3">
        <f t="shared" ref="V22:W22" si="61">V21</f>
        <v>-40</v>
      </c>
      <c r="W22" s="3">
        <f t="shared" si="61"/>
        <v>120</v>
      </c>
      <c r="X22" s="23"/>
      <c r="Y22" s="3"/>
      <c r="Z22" s="3">
        <f t="shared" ref="Z22" si="62">Z21</f>
        <v>-30</v>
      </c>
      <c r="AA22" s="3">
        <f t="shared" ref="AA22" si="63">AA21</f>
        <v>90</v>
      </c>
      <c r="AB22" s="3"/>
      <c r="AC22" s="1"/>
      <c r="AD22" s="1"/>
      <c r="AE22" s="2"/>
      <c r="AF22" s="1"/>
      <c r="AG22" s="1"/>
      <c r="AH22" s="1"/>
    </row>
    <row r="23" spans="1:57">
      <c r="A23" s="24" t="s">
        <v>76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1"/>
      <c r="O23" s="1"/>
      <c r="P23" s="24" t="s">
        <v>73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3"/>
      <c r="AC23" s="21" t="s">
        <v>4</v>
      </c>
      <c r="AD23" s="21"/>
      <c r="AE23" s="21"/>
      <c r="AF23" s="21"/>
      <c r="AG23" s="21"/>
      <c r="AH23" s="21"/>
      <c r="AI23" s="21"/>
      <c r="AK23" s="25" t="s">
        <v>4</v>
      </c>
      <c r="AL23" s="25"/>
      <c r="AM23" s="25"/>
      <c r="AN23" s="25"/>
      <c r="AO23" s="25"/>
      <c r="AP23" s="25"/>
      <c r="AQ23" s="25"/>
    </row>
    <row r="24" spans="1:57">
      <c r="A24" s="24" t="s">
        <v>78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1"/>
      <c r="O24" s="1"/>
      <c r="P24" s="24" t="s">
        <v>75</v>
      </c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3"/>
      <c r="AC24" s="4" t="s">
        <v>4</v>
      </c>
      <c r="AD24" s="4" t="s">
        <v>5</v>
      </c>
      <c r="AE24" s="4" t="s">
        <v>1</v>
      </c>
      <c r="AF24" s="4" t="s">
        <v>0</v>
      </c>
      <c r="AG24" s="4" t="s">
        <v>2</v>
      </c>
      <c r="AH24" s="4" t="s">
        <v>3</v>
      </c>
      <c r="AI24" s="4" t="s">
        <v>8</v>
      </c>
      <c r="AK24" s="4" t="s">
        <v>4</v>
      </c>
      <c r="AL24" s="4" t="s">
        <v>5</v>
      </c>
      <c r="AM24" s="4" t="s">
        <v>1</v>
      </c>
      <c r="AN24" s="4" t="s">
        <v>0</v>
      </c>
      <c r="AO24" s="4" t="s">
        <v>2</v>
      </c>
      <c r="AP24" s="4" t="s">
        <v>3</v>
      </c>
      <c r="AQ24" s="4" t="s">
        <v>8</v>
      </c>
      <c r="AS24" s="4" t="s">
        <v>4</v>
      </c>
      <c r="AT24" s="4" t="s">
        <v>5</v>
      </c>
      <c r="AU24" s="4" t="s">
        <v>1</v>
      </c>
      <c r="AV24" s="4" t="s">
        <v>0</v>
      </c>
      <c r="AW24" s="4" t="s">
        <v>2</v>
      </c>
      <c r="AX24" s="4" t="s">
        <v>3</v>
      </c>
      <c r="AZ24" s="4" t="s">
        <v>4</v>
      </c>
      <c r="BA24" s="4" t="s">
        <v>5</v>
      </c>
      <c r="BB24" s="4" t="s">
        <v>1</v>
      </c>
      <c r="BC24" s="4" t="s">
        <v>0</v>
      </c>
      <c r="BD24" s="4" t="s">
        <v>2</v>
      </c>
      <c r="BE24" s="4" t="s">
        <v>3</v>
      </c>
    </row>
    <row r="25" spans="1:57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"/>
      <c r="O25" s="1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3"/>
      <c r="AC25" s="3">
        <f>AC6+SUM(G17)</f>
        <v>60</v>
      </c>
      <c r="AD25" s="20">
        <f t="shared" ref="AD25:AE25" si="64">AD6+SUM(H17)</f>
        <v>10</v>
      </c>
      <c r="AE25" s="20">
        <f t="shared" si="64"/>
        <v>145</v>
      </c>
      <c r="AF25" s="3">
        <f>AF6+SUM(Z17,Z27)</f>
        <v>110</v>
      </c>
      <c r="AG25" s="3">
        <f>AG6+SUM(AA17)</f>
        <v>40</v>
      </c>
      <c r="AH25">
        <f>AH6+SUM(AA27)</f>
        <v>0</v>
      </c>
      <c r="AI25">
        <f t="shared" ref="AI25:AI30" si="65">SUM(AC25:AH25)</f>
        <v>365</v>
      </c>
      <c r="AK25">
        <f>AC6+SUM(L17)</f>
        <v>40</v>
      </c>
      <c r="AL25">
        <f t="shared" ref="AL25:AM25" si="66">AD6+SUM(M17)</f>
        <v>0</v>
      </c>
      <c r="AM25">
        <f t="shared" si="66"/>
        <v>170</v>
      </c>
      <c r="AN25">
        <f>AF6</f>
        <v>120</v>
      </c>
      <c r="AO25">
        <f t="shared" ref="AO25:AP25" si="67">AG6</f>
        <v>10</v>
      </c>
      <c r="AP25">
        <f t="shared" si="67"/>
        <v>0</v>
      </c>
      <c r="AQ25">
        <f t="shared" ref="AQ25:AQ30" si="68">SUM(AK25:AP25)</f>
        <v>340</v>
      </c>
      <c r="AS25">
        <f t="shared" ref="AS25:AS30" si="69">AC25/AI25%</f>
        <v>16.438356164383563</v>
      </c>
      <c r="AT25">
        <f t="shared" ref="AT25:AT30" si="70">AD25/AI25%</f>
        <v>2.7397260273972601</v>
      </c>
      <c r="AU25">
        <f t="shared" ref="AU25:AU30" si="71">AE25/AI25%</f>
        <v>39.726027397260275</v>
      </c>
      <c r="AV25">
        <f t="shared" ref="AV25:AV30" si="72">AF25/AI25%</f>
        <v>30.136986301369863</v>
      </c>
      <c r="AW25">
        <f t="shared" ref="AW25:AW30" si="73">AG25/AI25%</f>
        <v>10.95890410958904</v>
      </c>
      <c r="AX25">
        <f t="shared" ref="AX25:AX30" si="74">AH25/AI25%</f>
        <v>0</v>
      </c>
      <c r="AZ25">
        <f t="shared" ref="AZ25:AZ30" si="75">AK25/AQ25%</f>
        <v>11.764705882352942</v>
      </c>
      <c r="BA25">
        <f t="shared" ref="BA25:BA30" si="76">AL25/AQ25%</f>
        <v>0</v>
      </c>
      <c r="BB25">
        <f t="shared" ref="BB25:BB30" si="77">AM25/AQ25%</f>
        <v>50</v>
      </c>
      <c r="BC25">
        <f t="shared" ref="BC25:BC30" si="78">AN25/AQ25%</f>
        <v>35.294117647058826</v>
      </c>
      <c r="BD25">
        <f t="shared" ref="BD25:BD30" si="79">AO25/AQ25%</f>
        <v>2.9411764705882355</v>
      </c>
      <c r="BE25">
        <f t="shared" ref="BE25:BE30" si="80">AP25/AQ25%</f>
        <v>0</v>
      </c>
    </row>
    <row r="26" spans="1:57">
      <c r="A26" s="6"/>
      <c r="B26" s="4" t="s">
        <v>4</v>
      </c>
      <c r="C26" s="4" t="s">
        <v>5</v>
      </c>
      <c r="D26" s="13" t="s">
        <v>1</v>
      </c>
      <c r="G26" s="4" t="s">
        <v>4</v>
      </c>
      <c r="H26" s="4" t="s">
        <v>5</v>
      </c>
      <c r="I26" s="4" t="s">
        <v>1</v>
      </c>
      <c r="J26" s="5"/>
      <c r="K26" s="3"/>
      <c r="L26" s="4" t="str">
        <f t="shared" ref="L26:M26" si="81">G26</f>
        <v>LC</v>
      </c>
      <c r="M26" s="4" t="str">
        <f t="shared" si="81"/>
        <v>HC</v>
      </c>
      <c r="N26" s="8" t="s">
        <v>1</v>
      </c>
      <c r="O26" s="3"/>
      <c r="R26" s="4" t="s">
        <v>0</v>
      </c>
      <c r="S26" s="4" t="s">
        <v>3</v>
      </c>
      <c r="V26" s="4" t="s">
        <v>0</v>
      </c>
      <c r="W26" s="4" t="s">
        <v>3</v>
      </c>
      <c r="X26" s="5"/>
      <c r="Z26" s="1" t="str">
        <f t="shared" ref="Z26:AA26" si="82">V26</f>
        <v>LI</v>
      </c>
      <c r="AA26" s="1" t="str">
        <f t="shared" si="82"/>
        <v>P</v>
      </c>
      <c r="AB26" s="3"/>
      <c r="AC26" s="20">
        <f t="shared" ref="AC26:AC30" si="83">AC7+SUM(G18)</f>
        <v>105</v>
      </c>
      <c r="AD26" s="20">
        <f t="shared" ref="AD26:AE26" si="84">AD7+SUM(H18)</f>
        <v>20</v>
      </c>
      <c r="AE26" s="20">
        <f t="shared" si="84"/>
        <v>145</v>
      </c>
      <c r="AF26" s="20">
        <f t="shared" ref="AF26:AF30" si="85">AF7+SUM(Z18,Z28)</f>
        <v>150</v>
      </c>
      <c r="AG26" s="20">
        <f t="shared" ref="AG26:AG30" si="86">AG7+SUM(AA18)</f>
        <v>70</v>
      </c>
      <c r="AH26">
        <f t="shared" ref="AH26:AH30" si="87">AH7+SUM(AA28)</f>
        <v>10</v>
      </c>
      <c r="AI26">
        <f t="shared" si="65"/>
        <v>500</v>
      </c>
      <c r="AK26">
        <f t="shared" ref="AK26:AK30" si="88">AC7+SUM(L18)</f>
        <v>85</v>
      </c>
      <c r="AL26">
        <f t="shared" ref="AL26:AL30" si="89">AD7+SUM(M18)</f>
        <v>10</v>
      </c>
      <c r="AM26">
        <f t="shared" ref="AM26:AM30" si="90">AE7+SUM(N18)</f>
        <v>170</v>
      </c>
      <c r="AN26">
        <f t="shared" ref="AN26:AN30" si="91">AF7</f>
        <v>170</v>
      </c>
      <c r="AO26">
        <f t="shared" ref="AO26:AP26" si="92">AG7</f>
        <v>40</v>
      </c>
      <c r="AP26">
        <f t="shared" si="92"/>
        <v>0</v>
      </c>
      <c r="AQ26">
        <f t="shared" si="68"/>
        <v>475</v>
      </c>
      <c r="AS26">
        <f t="shared" si="69"/>
        <v>21</v>
      </c>
      <c r="AT26">
        <f t="shared" si="70"/>
        <v>4</v>
      </c>
      <c r="AU26">
        <f t="shared" si="71"/>
        <v>29</v>
      </c>
      <c r="AV26">
        <f t="shared" si="72"/>
        <v>30</v>
      </c>
      <c r="AW26">
        <f t="shared" si="73"/>
        <v>14</v>
      </c>
      <c r="AX26">
        <f t="shared" si="74"/>
        <v>2</v>
      </c>
      <c r="AZ26">
        <f t="shared" si="75"/>
        <v>17.894736842105264</v>
      </c>
      <c r="BA26">
        <f t="shared" si="76"/>
        <v>2.1052631578947367</v>
      </c>
      <c r="BB26">
        <f t="shared" si="77"/>
        <v>35.789473684210527</v>
      </c>
      <c r="BC26">
        <f t="shared" si="78"/>
        <v>35.789473684210527</v>
      </c>
      <c r="BD26">
        <f t="shared" si="79"/>
        <v>8.4210526315789469</v>
      </c>
      <c r="BE26">
        <f t="shared" si="80"/>
        <v>0</v>
      </c>
    </row>
    <row r="27" spans="1:57">
      <c r="A27" s="22" t="s">
        <v>28</v>
      </c>
      <c r="B27" s="1">
        <v>-10</v>
      </c>
      <c r="C27" s="1">
        <v>5</v>
      </c>
      <c r="E27" s="22" t="s">
        <v>19</v>
      </c>
      <c r="F27" s="4">
        <v>0</v>
      </c>
      <c r="G27" s="1">
        <f>SUM(B27)</f>
        <v>-10</v>
      </c>
      <c r="H27" s="1">
        <f>SUM(C27)</f>
        <v>5</v>
      </c>
      <c r="I27" s="2">
        <f>SUM(D27)</f>
        <v>0</v>
      </c>
      <c r="J27" s="22" t="s">
        <v>20</v>
      </c>
      <c r="K27" s="1"/>
      <c r="O27" s="3"/>
      <c r="P27" s="22" t="s">
        <v>15</v>
      </c>
      <c r="Q27">
        <v>1</v>
      </c>
      <c r="R27" s="1">
        <v>-10</v>
      </c>
      <c r="S27" s="1">
        <v>10</v>
      </c>
      <c r="T27" s="22" t="s">
        <v>19</v>
      </c>
      <c r="U27" s="4">
        <v>0</v>
      </c>
      <c r="V27" s="1">
        <f>SUM(R27)</f>
        <v>-10</v>
      </c>
      <c r="W27" s="1">
        <f>SUM(S27)</f>
        <v>10</v>
      </c>
      <c r="X27" s="22" t="s">
        <v>20</v>
      </c>
      <c r="Y27" s="1"/>
      <c r="AB27" s="3"/>
      <c r="AC27" s="20">
        <f t="shared" si="83"/>
        <v>135</v>
      </c>
      <c r="AD27" s="20">
        <f t="shared" ref="AD27:AE27" si="93">AD8+SUM(H19)</f>
        <v>25</v>
      </c>
      <c r="AE27" s="20">
        <f t="shared" si="93"/>
        <v>175</v>
      </c>
      <c r="AF27" s="20">
        <f t="shared" si="85"/>
        <v>175</v>
      </c>
      <c r="AG27" s="20">
        <f t="shared" si="86"/>
        <v>130</v>
      </c>
      <c r="AH27">
        <f t="shared" si="87"/>
        <v>40</v>
      </c>
      <c r="AI27">
        <f t="shared" si="65"/>
        <v>680</v>
      </c>
      <c r="AK27">
        <f t="shared" si="88"/>
        <v>115</v>
      </c>
      <c r="AL27">
        <f t="shared" si="89"/>
        <v>15</v>
      </c>
      <c r="AM27">
        <f t="shared" si="90"/>
        <v>200</v>
      </c>
      <c r="AN27">
        <f t="shared" si="91"/>
        <v>220</v>
      </c>
      <c r="AO27">
        <f t="shared" ref="AO27:AP27" si="94">AG8</f>
        <v>70</v>
      </c>
      <c r="AP27">
        <f t="shared" si="94"/>
        <v>10</v>
      </c>
      <c r="AQ27">
        <f t="shared" si="68"/>
        <v>630</v>
      </c>
      <c r="AS27">
        <f t="shared" si="69"/>
        <v>19.852941176470587</v>
      </c>
      <c r="AT27">
        <f t="shared" si="70"/>
        <v>3.6764705882352944</v>
      </c>
      <c r="AU27">
        <f t="shared" si="71"/>
        <v>25.735294117647058</v>
      </c>
      <c r="AV27">
        <f t="shared" si="72"/>
        <v>25.735294117647058</v>
      </c>
      <c r="AW27">
        <f t="shared" si="73"/>
        <v>19.117647058823529</v>
      </c>
      <c r="AX27">
        <f t="shared" si="74"/>
        <v>5.882352941176471</v>
      </c>
      <c r="AZ27">
        <f t="shared" si="75"/>
        <v>18.253968253968253</v>
      </c>
      <c r="BA27">
        <f t="shared" si="76"/>
        <v>2.3809523809523809</v>
      </c>
      <c r="BB27">
        <f t="shared" si="77"/>
        <v>31.746031746031747</v>
      </c>
      <c r="BC27">
        <f t="shared" si="78"/>
        <v>34.920634920634924</v>
      </c>
      <c r="BD27">
        <f t="shared" si="79"/>
        <v>11.111111111111111</v>
      </c>
      <c r="BE27">
        <f t="shared" si="80"/>
        <v>1.5873015873015874</v>
      </c>
    </row>
    <row r="28" spans="1:57">
      <c r="A28" s="22"/>
      <c r="B28" s="1">
        <v>-10</v>
      </c>
      <c r="C28" s="1">
        <v>5</v>
      </c>
      <c r="E28" s="22"/>
      <c r="F28" s="4">
        <v>1</v>
      </c>
      <c r="G28" s="1">
        <f>SUM(B27,B28)</f>
        <v>-20</v>
      </c>
      <c r="H28" s="1">
        <f>SUM(C27,C28)</f>
        <v>10</v>
      </c>
      <c r="I28" s="2">
        <f>SUM(D27,D28)</f>
        <v>0</v>
      </c>
      <c r="J28" s="22"/>
      <c r="K28" s="4">
        <v>1</v>
      </c>
      <c r="L28" s="1">
        <f>G27</f>
        <v>-10</v>
      </c>
      <c r="M28" s="1">
        <f>H27</f>
        <v>5</v>
      </c>
      <c r="N28" s="2">
        <f>I27</f>
        <v>0</v>
      </c>
      <c r="O28" s="3"/>
      <c r="P28" s="22"/>
      <c r="Q28">
        <v>2</v>
      </c>
      <c r="R28" s="1">
        <v>-15</v>
      </c>
      <c r="S28" s="1">
        <v>20</v>
      </c>
      <c r="T28" s="22"/>
      <c r="U28" s="4"/>
      <c r="V28">
        <f t="shared" ref="V28:W28" si="95">V27</f>
        <v>-10</v>
      </c>
      <c r="W28" s="1">
        <f t="shared" si="95"/>
        <v>10</v>
      </c>
      <c r="X28" s="22"/>
      <c r="Y28" s="4">
        <v>1</v>
      </c>
      <c r="Z28" s="1">
        <f>V27</f>
        <v>-10</v>
      </c>
      <c r="AA28" s="1">
        <f>W27</f>
        <v>10</v>
      </c>
      <c r="AB28" s="3"/>
      <c r="AC28" s="20">
        <f t="shared" si="83"/>
        <v>190</v>
      </c>
      <c r="AD28" s="20">
        <f t="shared" ref="AD28:AE28" si="96">AD9+SUM(H20)</f>
        <v>50</v>
      </c>
      <c r="AE28" s="20">
        <f t="shared" si="96"/>
        <v>185</v>
      </c>
      <c r="AF28" s="20">
        <f t="shared" si="85"/>
        <v>225</v>
      </c>
      <c r="AG28" s="20">
        <f t="shared" si="86"/>
        <v>160</v>
      </c>
      <c r="AH28">
        <f t="shared" si="87"/>
        <v>50</v>
      </c>
      <c r="AI28">
        <f t="shared" si="65"/>
        <v>860</v>
      </c>
      <c r="AK28">
        <f t="shared" si="88"/>
        <v>170</v>
      </c>
      <c r="AL28">
        <f t="shared" si="89"/>
        <v>30</v>
      </c>
      <c r="AM28">
        <f t="shared" si="90"/>
        <v>210</v>
      </c>
      <c r="AN28">
        <f t="shared" si="91"/>
        <v>270</v>
      </c>
      <c r="AO28">
        <f t="shared" ref="AO28:AP28" si="97">AG9</f>
        <v>100</v>
      </c>
      <c r="AP28">
        <f t="shared" si="97"/>
        <v>20</v>
      </c>
      <c r="AQ28">
        <f t="shared" si="68"/>
        <v>800</v>
      </c>
      <c r="AS28">
        <f t="shared" si="69"/>
        <v>22.093023255813954</v>
      </c>
      <c r="AT28">
        <f t="shared" si="70"/>
        <v>5.8139534883720936</v>
      </c>
      <c r="AU28">
        <f t="shared" si="71"/>
        <v>21.511627906976745</v>
      </c>
      <c r="AV28">
        <f t="shared" si="72"/>
        <v>26.162790697674421</v>
      </c>
      <c r="AW28">
        <f t="shared" si="73"/>
        <v>18.604651162790699</v>
      </c>
      <c r="AX28">
        <f t="shared" si="74"/>
        <v>5.8139534883720936</v>
      </c>
      <c r="AZ28">
        <f t="shared" si="75"/>
        <v>21.25</v>
      </c>
      <c r="BA28">
        <f t="shared" si="76"/>
        <v>3.75</v>
      </c>
      <c r="BB28">
        <f t="shared" si="77"/>
        <v>26.25</v>
      </c>
      <c r="BC28">
        <f t="shared" si="78"/>
        <v>33.75</v>
      </c>
      <c r="BD28">
        <f t="shared" si="79"/>
        <v>12.5</v>
      </c>
      <c r="BE28">
        <f t="shared" si="80"/>
        <v>2.5</v>
      </c>
    </row>
    <row r="29" spans="1:57">
      <c r="A29" s="22"/>
      <c r="B29" s="1">
        <v>-20</v>
      </c>
      <c r="C29" s="1">
        <v>10</v>
      </c>
      <c r="E29" s="22"/>
      <c r="F29" s="4"/>
      <c r="G29" s="1">
        <f t="shared" ref="G29" si="98">G28</f>
        <v>-20</v>
      </c>
      <c r="H29" s="1">
        <f t="shared" ref="H29:I29" si="99">H28</f>
        <v>10</v>
      </c>
      <c r="I29" s="2">
        <f t="shared" si="99"/>
        <v>0</v>
      </c>
      <c r="J29" s="22"/>
      <c r="K29" s="4"/>
      <c r="L29" s="1">
        <f>L28</f>
        <v>-10</v>
      </c>
      <c r="M29" s="1">
        <f>M28</f>
        <v>5</v>
      </c>
      <c r="N29" s="2">
        <f>N28</f>
        <v>0</v>
      </c>
      <c r="O29" s="3"/>
      <c r="P29" s="22"/>
      <c r="Q29">
        <v>3</v>
      </c>
      <c r="R29" s="1">
        <v>-20</v>
      </c>
      <c r="S29" s="1">
        <v>25</v>
      </c>
      <c r="T29" s="22"/>
      <c r="U29" s="4">
        <v>2</v>
      </c>
      <c r="V29" s="1">
        <f>SUM(R27,R28)</f>
        <v>-25</v>
      </c>
      <c r="W29" s="1">
        <f>SUM(S27,S28)</f>
        <v>30</v>
      </c>
      <c r="X29" s="22"/>
      <c r="Y29" s="4">
        <v>2</v>
      </c>
      <c r="Z29" s="1">
        <f>V29</f>
        <v>-25</v>
      </c>
      <c r="AA29" s="1">
        <f>W29</f>
        <v>30</v>
      </c>
      <c r="AB29" s="3"/>
      <c r="AC29" s="20">
        <f t="shared" si="83"/>
        <v>230</v>
      </c>
      <c r="AD29" s="20">
        <f t="shared" ref="AD29:AE29" si="100">AD10+SUM(H21)</f>
        <v>60</v>
      </c>
      <c r="AE29" s="20">
        <f t="shared" si="100"/>
        <v>225</v>
      </c>
      <c r="AF29" s="20">
        <f t="shared" si="85"/>
        <v>195</v>
      </c>
      <c r="AG29" s="20">
        <f t="shared" si="86"/>
        <v>190</v>
      </c>
      <c r="AH29">
        <f t="shared" si="87"/>
        <v>90</v>
      </c>
      <c r="AI29">
        <f t="shared" si="65"/>
        <v>990</v>
      </c>
      <c r="AK29">
        <f t="shared" si="88"/>
        <v>210</v>
      </c>
      <c r="AL29">
        <f t="shared" si="89"/>
        <v>40</v>
      </c>
      <c r="AM29">
        <f t="shared" si="90"/>
        <v>250</v>
      </c>
      <c r="AN29">
        <f t="shared" si="91"/>
        <v>270</v>
      </c>
      <c r="AO29">
        <f t="shared" ref="AO29:AP29" si="101">AG10</f>
        <v>100</v>
      </c>
      <c r="AP29">
        <f t="shared" si="101"/>
        <v>35</v>
      </c>
      <c r="AQ29">
        <f t="shared" si="68"/>
        <v>905</v>
      </c>
      <c r="AS29">
        <f t="shared" si="69"/>
        <v>23.232323232323232</v>
      </c>
      <c r="AT29">
        <f t="shared" si="70"/>
        <v>6.0606060606060606</v>
      </c>
      <c r="AU29">
        <f t="shared" si="71"/>
        <v>22.727272727272727</v>
      </c>
      <c r="AV29">
        <f t="shared" si="72"/>
        <v>19.696969696969695</v>
      </c>
      <c r="AW29">
        <f t="shared" si="73"/>
        <v>19.19191919191919</v>
      </c>
      <c r="AX29">
        <f t="shared" si="74"/>
        <v>9.0909090909090899</v>
      </c>
      <c r="AZ29">
        <f t="shared" si="75"/>
        <v>23.204419889502759</v>
      </c>
      <c r="BA29">
        <f t="shared" si="76"/>
        <v>4.4198895027624303</v>
      </c>
      <c r="BB29">
        <f t="shared" si="77"/>
        <v>27.624309392265189</v>
      </c>
      <c r="BC29">
        <f t="shared" si="78"/>
        <v>29.834254143646408</v>
      </c>
      <c r="BD29">
        <f t="shared" si="79"/>
        <v>11.049723756906076</v>
      </c>
      <c r="BE29">
        <f t="shared" si="80"/>
        <v>3.867403314917127</v>
      </c>
    </row>
    <row r="30" spans="1:57">
      <c r="A30" s="22"/>
      <c r="B30" s="1">
        <v>-20</v>
      </c>
      <c r="C30" s="1">
        <v>10</v>
      </c>
      <c r="E30" s="22"/>
      <c r="F30" s="4">
        <v>3</v>
      </c>
      <c r="G30" s="1">
        <f>SUM(B27:B29)</f>
        <v>-40</v>
      </c>
      <c r="H30" s="1">
        <f>SUM(C27:C29)</f>
        <v>20</v>
      </c>
      <c r="I30" s="2">
        <f>SUM(D27:D29)</f>
        <v>0</v>
      </c>
      <c r="J30" s="22"/>
      <c r="K30" s="4">
        <v>3</v>
      </c>
      <c r="L30" s="1">
        <f>G28</f>
        <v>-20</v>
      </c>
      <c r="M30" s="1">
        <f>H28</f>
        <v>10</v>
      </c>
      <c r="N30" s="2">
        <f>I28</f>
        <v>0</v>
      </c>
      <c r="O30" s="3"/>
      <c r="P30" s="22"/>
      <c r="Q30">
        <v>4</v>
      </c>
      <c r="R30" s="1">
        <v>-25</v>
      </c>
      <c r="S30" s="1">
        <v>35</v>
      </c>
      <c r="T30" s="22"/>
      <c r="U30" s="4">
        <v>3</v>
      </c>
      <c r="V30" s="1">
        <f>SUM(R27:R29)</f>
        <v>-45</v>
      </c>
      <c r="W30" s="1">
        <f>SUM(S27:S29)</f>
        <v>55</v>
      </c>
      <c r="X30" s="22"/>
      <c r="Y30" s="4"/>
      <c r="Z30" s="1">
        <f t="shared" ref="Z30" si="102">Z29</f>
        <v>-25</v>
      </c>
      <c r="AA30" s="1">
        <f t="shared" ref="AA30" si="103">AA29</f>
        <v>30</v>
      </c>
      <c r="AB30" s="3"/>
      <c r="AC30" s="20">
        <f t="shared" si="83"/>
        <v>290</v>
      </c>
      <c r="AD30" s="20">
        <f t="shared" ref="AD30:AE30" si="104">AD11+SUM(H22)</f>
        <v>90</v>
      </c>
      <c r="AE30" s="20">
        <f t="shared" si="104"/>
        <v>250</v>
      </c>
      <c r="AF30" s="20">
        <f t="shared" si="85"/>
        <v>195</v>
      </c>
      <c r="AG30" s="20">
        <f t="shared" si="86"/>
        <v>190</v>
      </c>
      <c r="AH30">
        <f t="shared" si="87"/>
        <v>105</v>
      </c>
      <c r="AI30">
        <f t="shared" si="65"/>
        <v>1120</v>
      </c>
      <c r="AK30">
        <f t="shared" si="88"/>
        <v>250</v>
      </c>
      <c r="AL30">
        <f t="shared" si="89"/>
        <v>50</v>
      </c>
      <c r="AM30">
        <f t="shared" si="90"/>
        <v>300</v>
      </c>
      <c r="AN30">
        <f t="shared" si="91"/>
        <v>270</v>
      </c>
      <c r="AO30">
        <f t="shared" ref="AO30:AP30" si="105">AG11</f>
        <v>100</v>
      </c>
      <c r="AP30">
        <f t="shared" si="105"/>
        <v>50</v>
      </c>
      <c r="AQ30">
        <f t="shared" si="68"/>
        <v>1020</v>
      </c>
      <c r="AS30">
        <f t="shared" si="69"/>
        <v>25.892857142857146</v>
      </c>
      <c r="AT30">
        <f t="shared" si="70"/>
        <v>8.0357142857142865</v>
      </c>
      <c r="AU30">
        <f t="shared" si="71"/>
        <v>22.321428571428573</v>
      </c>
      <c r="AV30">
        <f t="shared" si="72"/>
        <v>17.410714285714288</v>
      </c>
      <c r="AW30">
        <f t="shared" si="73"/>
        <v>16.964285714285715</v>
      </c>
      <c r="AX30">
        <f t="shared" si="74"/>
        <v>9.375</v>
      </c>
      <c r="AZ30">
        <f t="shared" si="75"/>
        <v>24.509803921568629</v>
      </c>
      <c r="BA30">
        <f t="shared" si="76"/>
        <v>4.9019607843137258</v>
      </c>
      <c r="BB30">
        <f t="shared" si="77"/>
        <v>29.411764705882355</v>
      </c>
      <c r="BC30">
        <f t="shared" si="78"/>
        <v>26.47058823529412</v>
      </c>
      <c r="BD30">
        <f t="shared" si="79"/>
        <v>9.8039215686274517</v>
      </c>
      <c r="BE30">
        <f t="shared" si="80"/>
        <v>4.9019607843137258</v>
      </c>
    </row>
    <row r="31" spans="1:57">
      <c r="A31" s="22"/>
      <c r="B31" s="22"/>
      <c r="C31" s="22"/>
      <c r="D31" s="22"/>
      <c r="E31" s="22"/>
      <c r="F31" s="4"/>
      <c r="G31" s="1">
        <f t="shared" ref="G31" si="106">G30</f>
        <v>-40</v>
      </c>
      <c r="H31" s="1">
        <f t="shared" ref="H31:I31" si="107">H30</f>
        <v>20</v>
      </c>
      <c r="I31" s="2">
        <f t="shared" si="107"/>
        <v>0</v>
      </c>
      <c r="J31" s="22"/>
      <c r="K31" s="4"/>
      <c r="L31" s="1">
        <f>L30</f>
        <v>-20</v>
      </c>
      <c r="M31" s="1">
        <f>M30</f>
        <v>10</v>
      </c>
      <c r="N31" s="2">
        <f>N30</f>
        <v>0</v>
      </c>
      <c r="O31" s="3"/>
      <c r="P31" s="22"/>
      <c r="Q31" s="22"/>
      <c r="R31" s="22"/>
      <c r="S31" s="22"/>
      <c r="T31" s="22"/>
      <c r="U31" s="4"/>
      <c r="V31" s="1">
        <f t="shared" ref="V31" si="108">V30</f>
        <v>-45</v>
      </c>
      <c r="W31" s="1">
        <f t="shared" ref="W31" si="109">W30</f>
        <v>55</v>
      </c>
      <c r="X31" s="22"/>
      <c r="Y31" s="4">
        <v>4</v>
      </c>
      <c r="Z31" s="1">
        <f>V30</f>
        <v>-45</v>
      </c>
      <c r="AA31" s="1">
        <f>W30</f>
        <v>55</v>
      </c>
      <c r="AB31" s="1"/>
      <c r="AC31" s="1"/>
    </row>
    <row r="32" spans="1:57">
      <c r="A32" s="22"/>
      <c r="B32" s="22"/>
      <c r="C32" s="22"/>
      <c r="D32" s="22"/>
      <c r="E32" s="22"/>
      <c r="F32" s="4">
        <v>5</v>
      </c>
      <c r="G32" s="1">
        <f>SUM(B27:B30)</f>
        <v>-60</v>
      </c>
      <c r="H32" s="1">
        <f>SUM(C27:C30)</f>
        <v>30</v>
      </c>
      <c r="I32" s="2">
        <f>SUM(D27:D30)</f>
        <v>0</v>
      </c>
      <c r="J32" s="22"/>
      <c r="K32" s="1"/>
      <c r="L32" s="1">
        <f t="shared" ref="L32" si="110">L31</f>
        <v>-20</v>
      </c>
      <c r="M32" s="1">
        <f t="shared" ref="M32:N32" si="111">M31</f>
        <v>10</v>
      </c>
      <c r="N32" s="2">
        <f t="shared" si="111"/>
        <v>0</v>
      </c>
      <c r="O32" s="3"/>
      <c r="P32" s="22"/>
      <c r="Q32" s="22"/>
      <c r="R32" s="22"/>
      <c r="S32" s="22"/>
      <c r="T32" s="22"/>
      <c r="U32" s="4">
        <v>5</v>
      </c>
      <c r="V32" s="1">
        <f>SUM(R27:R30)</f>
        <v>-70</v>
      </c>
      <c r="W32" s="1">
        <f>SUM(S27:S30)</f>
        <v>90</v>
      </c>
      <c r="X32" s="22"/>
      <c r="Y32" s="1"/>
      <c r="Z32" s="1">
        <f t="shared" ref="Z32" si="112">Z31</f>
        <v>-45</v>
      </c>
      <c r="AA32" s="1">
        <f t="shared" ref="AA32" si="113">AA31</f>
        <v>55</v>
      </c>
      <c r="AB32" s="1"/>
      <c r="AC32" s="21" t="s">
        <v>72</v>
      </c>
      <c r="AD32" s="21"/>
      <c r="AE32" s="21"/>
      <c r="AF32" s="21"/>
      <c r="AG32" s="21"/>
      <c r="AH32" s="21"/>
      <c r="AI32" s="21"/>
      <c r="AK32" s="25" t="s">
        <v>72</v>
      </c>
      <c r="AL32" s="25"/>
      <c r="AM32" s="25"/>
      <c r="AN32" s="25"/>
      <c r="AO32" s="25"/>
      <c r="AP32" s="25"/>
      <c r="AQ32" s="25"/>
    </row>
    <row r="33" spans="1:57">
      <c r="A33" s="24" t="s">
        <v>77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P33" s="24" t="s">
        <v>73</v>
      </c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1"/>
      <c r="AC33" s="19" t="s">
        <v>4</v>
      </c>
      <c r="AD33" s="19" t="s">
        <v>5</v>
      </c>
      <c r="AE33" s="19" t="s">
        <v>1</v>
      </c>
      <c r="AF33" s="19" t="s">
        <v>0</v>
      </c>
      <c r="AG33" s="19" t="s">
        <v>2</v>
      </c>
      <c r="AH33" s="19" t="s">
        <v>3</v>
      </c>
      <c r="AI33" s="19" t="s">
        <v>8</v>
      </c>
      <c r="AK33" s="19" t="s">
        <v>4</v>
      </c>
      <c r="AL33" s="19" t="s">
        <v>5</v>
      </c>
      <c r="AM33" s="19" t="s">
        <v>1</v>
      </c>
      <c r="AN33" s="19" t="s">
        <v>0</v>
      </c>
      <c r="AO33" s="19" t="s">
        <v>2</v>
      </c>
      <c r="AP33" s="19" t="s">
        <v>3</v>
      </c>
      <c r="AQ33" s="19" t="s">
        <v>8</v>
      </c>
      <c r="AS33" s="19" t="s">
        <v>4</v>
      </c>
      <c r="AT33" s="19" t="s">
        <v>5</v>
      </c>
      <c r="AU33" s="19" t="s">
        <v>1</v>
      </c>
      <c r="AV33" s="19" t="s">
        <v>0</v>
      </c>
      <c r="AW33" s="19" t="s">
        <v>2</v>
      </c>
      <c r="AX33" s="19" t="s">
        <v>3</v>
      </c>
      <c r="AZ33" s="19" t="s">
        <v>4</v>
      </c>
      <c r="BA33" s="19" t="s">
        <v>5</v>
      </c>
      <c r="BB33" s="19" t="s">
        <v>1</v>
      </c>
      <c r="BC33" s="19" t="s">
        <v>0</v>
      </c>
      <c r="BD33" s="19" t="s">
        <v>2</v>
      </c>
      <c r="BE33" s="19" t="s">
        <v>3</v>
      </c>
    </row>
    <row r="34" spans="1:57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P34" s="24" t="s">
        <v>74</v>
      </c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1"/>
      <c r="AC34" s="20">
        <f>AC6+SUM(L17)</f>
        <v>40</v>
      </c>
      <c r="AD34" s="20">
        <f t="shared" ref="AD34:AE39" si="114">AD6+SUM(M17)</f>
        <v>0</v>
      </c>
      <c r="AE34" s="20">
        <f t="shared" si="114"/>
        <v>170</v>
      </c>
      <c r="AF34" s="20">
        <f>AF6+SUM(V17,V27)</f>
        <v>100</v>
      </c>
      <c r="AG34" s="20">
        <f>AG6+SUM(W17)</f>
        <v>40</v>
      </c>
      <c r="AH34">
        <f>AH6+SUM(W27)</f>
        <v>10</v>
      </c>
      <c r="AI34">
        <f t="shared" ref="AI34:AI39" si="115">SUM(AC34:AH34)</f>
        <v>360</v>
      </c>
      <c r="AK34">
        <f>AC6</f>
        <v>40</v>
      </c>
      <c r="AL34">
        <f t="shared" ref="AL34:AM34" si="116">AD6</f>
        <v>0</v>
      </c>
      <c r="AM34">
        <f t="shared" si="116"/>
        <v>170</v>
      </c>
      <c r="AN34">
        <f>AF6+SUM(Z17,Z27)</f>
        <v>110</v>
      </c>
      <c r="AO34">
        <f>AG6+SUM(AA17)</f>
        <v>40</v>
      </c>
      <c r="AP34">
        <f>AH6+SUM(AA27)</f>
        <v>0</v>
      </c>
      <c r="AQ34">
        <f t="shared" ref="AQ34:AQ39" si="117">SUM(AK34:AP34)</f>
        <v>360</v>
      </c>
      <c r="AS34">
        <f t="shared" ref="AS34:AS39" si="118">AC34/AI34%</f>
        <v>11.111111111111111</v>
      </c>
      <c r="AT34">
        <f t="shared" ref="AT34:AT39" si="119">AD34/AI34%</f>
        <v>0</v>
      </c>
      <c r="AU34">
        <f t="shared" ref="AU34:AU39" si="120">AE34/AI34%</f>
        <v>47.222222222222221</v>
      </c>
      <c r="AV34">
        <f t="shared" ref="AV34:AV39" si="121">AF34/AI34%</f>
        <v>27.777777777777779</v>
      </c>
      <c r="AW34">
        <f t="shared" ref="AW34:AW39" si="122">AG34/AI34%</f>
        <v>11.111111111111111</v>
      </c>
      <c r="AX34">
        <f t="shared" ref="AX34:AX39" si="123">AH34/AI34%</f>
        <v>2.7777777777777777</v>
      </c>
      <c r="AZ34">
        <f t="shared" ref="AZ34:AZ39" si="124">AK34/AQ34%</f>
        <v>11.111111111111111</v>
      </c>
      <c r="BA34">
        <f t="shared" ref="BA34:BA39" si="125">AL34/AQ34%</f>
        <v>0</v>
      </c>
      <c r="BB34">
        <f t="shared" ref="BB34:BB39" si="126">AM34/AQ34%</f>
        <v>47.222222222222221</v>
      </c>
      <c r="BC34">
        <f t="shared" ref="BC34:BC39" si="127">AN34/AQ34%</f>
        <v>30.555555555555554</v>
      </c>
      <c r="BD34">
        <f t="shared" ref="BD34:BD39" si="128">AO34/AQ34%</f>
        <v>11.111111111111111</v>
      </c>
      <c r="BE34">
        <f t="shared" ref="BE34:BE39" si="129">AP34/AQ34%</f>
        <v>0</v>
      </c>
    </row>
    <row r="35" spans="1:57">
      <c r="O35" s="5"/>
      <c r="P35" s="1"/>
      <c r="Q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20">
        <f t="shared" ref="AC35:AC39" si="130">AC7+SUM(L18)</f>
        <v>85</v>
      </c>
      <c r="AD35" s="20">
        <f t="shared" ref="AD35:AD39" si="131">AD7+SUM(M18)</f>
        <v>10</v>
      </c>
      <c r="AE35" s="20">
        <f t="shared" ref="AE35:AE39" si="132">AE7+SUM(N18)</f>
        <v>170</v>
      </c>
      <c r="AF35" s="20">
        <f>AF7+SUM(V18,V28)</f>
        <v>140</v>
      </c>
      <c r="AG35" s="20">
        <f t="shared" ref="AG35:AG39" si="133">AG7+SUM(W18)</f>
        <v>100</v>
      </c>
      <c r="AH35">
        <f t="shared" ref="AH35:AH39" si="134">AH7+SUM(W28)</f>
        <v>10</v>
      </c>
      <c r="AI35">
        <f t="shared" si="115"/>
        <v>515</v>
      </c>
      <c r="AK35">
        <f t="shared" ref="AK35:AK39" si="135">AC7</f>
        <v>65</v>
      </c>
      <c r="AL35">
        <f t="shared" ref="AL35:AL39" si="136">AD7</f>
        <v>0</v>
      </c>
      <c r="AM35">
        <f t="shared" ref="AM35:AM39" si="137">AE7</f>
        <v>195</v>
      </c>
      <c r="AN35">
        <f t="shared" ref="AN35:AN39" si="138">AF7+SUM(Z18,Z28)</f>
        <v>150</v>
      </c>
      <c r="AO35">
        <f t="shared" ref="AO35:AO39" si="139">AG7+SUM(AA18)</f>
        <v>70</v>
      </c>
      <c r="AP35">
        <f t="shared" ref="AP35:AP39" si="140">AH7+SUM(AA28)</f>
        <v>10</v>
      </c>
      <c r="AQ35">
        <f t="shared" si="117"/>
        <v>490</v>
      </c>
      <c r="AS35">
        <f t="shared" si="118"/>
        <v>16.504854368932037</v>
      </c>
      <c r="AT35">
        <f t="shared" si="119"/>
        <v>1.9417475728155338</v>
      </c>
      <c r="AU35">
        <f t="shared" si="120"/>
        <v>33.009708737864074</v>
      </c>
      <c r="AV35">
        <f t="shared" si="121"/>
        <v>27.184466019417474</v>
      </c>
      <c r="AW35">
        <f t="shared" si="122"/>
        <v>19.417475728155338</v>
      </c>
      <c r="AX35">
        <f t="shared" si="123"/>
        <v>1.9417475728155338</v>
      </c>
      <c r="AZ35">
        <f t="shared" si="124"/>
        <v>13.265306122448978</v>
      </c>
      <c r="BA35">
        <f t="shared" si="125"/>
        <v>0</v>
      </c>
      <c r="BB35">
        <f t="shared" si="126"/>
        <v>39.795918367346935</v>
      </c>
      <c r="BC35">
        <f t="shared" si="127"/>
        <v>30.612244897959183</v>
      </c>
      <c r="BD35">
        <f t="shared" si="128"/>
        <v>14.285714285714285</v>
      </c>
      <c r="BE35">
        <f t="shared" si="129"/>
        <v>2.0408163265306123</v>
      </c>
    </row>
    <row r="36" spans="1:57">
      <c r="AC36" s="20">
        <f t="shared" si="130"/>
        <v>115</v>
      </c>
      <c r="AD36" s="20">
        <f t="shared" si="131"/>
        <v>15</v>
      </c>
      <c r="AE36" s="20">
        <f t="shared" si="132"/>
        <v>200</v>
      </c>
      <c r="AF36" s="20">
        <f t="shared" ref="AF36:AF39" si="141">AF8+SUM(V19,V29)</f>
        <v>165</v>
      </c>
      <c r="AG36" s="20">
        <f t="shared" si="133"/>
        <v>160</v>
      </c>
      <c r="AH36">
        <f t="shared" si="134"/>
        <v>40</v>
      </c>
      <c r="AI36">
        <f t="shared" si="115"/>
        <v>695</v>
      </c>
      <c r="AK36">
        <f t="shared" si="135"/>
        <v>95</v>
      </c>
      <c r="AL36">
        <f t="shared" si="136"/>
        <v>5</v>
      </c>
      <c r="AM36">
        <f t="shared" si="137"/>
        <v>225</v>
      </c>
      <c r="AN36">
        <f t="shared" si="138"/>
        <v>175</v>
      </c>
      <c r="AO36">
        <f t="shared" si="139"/>
        <v>130</v>
      </c>
      <c r="AP36">
        <f t="shared" si="140"/>
        <v>40</v>
      </c>
      <c r="AQ36">
        <f t="shared" si="117"/>
        <v>670</v>
      </c>
      <c r="AS36">
        <f t="shared" si="118"/>
        <v>16.546762589928058</v>
      </c>
      <c r="AT36">
        <f t="shared" si="119"/>
        <v>2.1582733812949639</v>
      </c>
      <c r="AU36">
        <f t="shared" si="120"/>
        <v>28.776978417266186</v>
      </c>
      <c r="AV36">
        <f t="shared" si="121"/>
        <v>23.741007194244602</v>
      </c>
      <c r="AW36">
        <f t="shared" si="122"/>
        <v>23.021582733812949</v>
      </c>
      <c r="AX36">
        <f t="shared" si="123"/>
        <v>5.7553956834532372</v>
      </c>
      <c r="AZ36">
        <f t="shared" si="124"/>
        <v>14.17910447761194</v>
      </c>
      <c r="BA36">
        <f t="shared" si="125"/>
        <v>0.74626865671641784</v>
      </c>
      <c r="BB36">
        <f t="shared" si="126"/>
        <v>33.582089552238806</v>
      </c>
      <c r="BC36">
        <f t="shared" si="127"/>
        <v>26.119402985074625</v>
      </c>
      <c r="BD36">
        <f t="shared" si="128"/>
        <v>19.402985074626866</v>
      </c>
      <c r="BE36">
        <f t="shared" si="129"/>
        <v>5.9701492537313428</v>
      </c>
    </row>
    <row r="37" spans="1:57">
      <c r="AC37" s="20">
        <f t="shared" si="130"/>
        <v>170</v>
      </c>
      <c r="AD37" s="20">
        <f t="shared" si="131"/>
        <v>30</v>
      </c>
      <c r="AE37" s="20">
        <f t="shared" si="132"/>
        <v>210</v>
      </c>
      <c r="AF37" s="20">
        <f t="shared" si="141"/>
        <v>195</v>
      </c>
      <c r="AG37" s="20">
        <f t="shared" si="133"/>
        <v>190</v>
      </c>
      <c r="AH37">
        <f t="shared" si="134"/>
        <v>75</v>
      </c>
      <c r="AI37">
        <f t="shared" si="115"/>
        <v>870</v>
      </c>
      <c r="AK37">
        <f t="shared" si="135"/>
        <v>130</v>
      </c>
      <c r="AL37">
        <f t="shared" si="136"/>
        <v>10</v>
      </c>
      <c r="AM37">
        <f t="shared" si="137"/>
        <v>260</v>
      </c>
      <c r="AN37">
        <f t="shared" si="138"/>
        <v>225</v>
      </c>
      <c r="AO37">
        <f t="shared" si="139"/>
        <v>160</v>
      </c>
      <c r="AP37">
        <f t="shared" si="140"/>
        <v>50</v>
      </c>
      <c r="AQ37">
        <f t="shared" si="117"/>
        <v>835</v>
      </c>
      <c r="AS37">
        <f t="shared" si="118"/>
        <v>19.540229885057474</v>
      </c>
      <c r="AT37">
        <f t="shared" si="119"/>
        <v>3.4482758620689657</v>
      </c>
      <c r="AU37">
        <f t="shared" si="120"/>
        <v>24.137931034482762</v>
      </c>
      <c r="AV37">
        <f t="shared" si="121"/>
        <v>22.413793103448278</v>
      </c>
      <c r="AW37">
        <f t="shared" si="122"/>
        <v>21.839080459770116</v>
      </c>
      <c r="AX37">
        <f t="shared" si="123"/>
        <v>8.6206896551724146</v>
      </c>
      <c r="AZ37">
        <f t="shared" si="124"/>
        <v>15.568862275449103</v>
      </c>
      <c r="BA37">
        <f t="shared" si="125"/>
        <v>1.1976047904191618</v>
      </c>
      <c r="BB37">
        <f t="shared" si="126"/>
        <v>31.137724550898206</v>
      </c>
      <c r="BC37">
        <f t="shared" si="127"/>
        <v>26.946107784431138</v>
      </c>
      <c r="BD37">
        <f t="shared" si="128"/>
        <v>19.161676646706589</v>
      </c>
      <c r="BE37">
        <f t="shared" si="129"/>
        <v>5.9880239520958085</v>
      </c>
    </row>
    <row r="38" spans="1:57">
      <c r="AC38" s="20">
        <f t="shared" si="130"/>
        <v>210</v>
      </c>
      <c r="AD38" s="20">
        <f t="shared" si="131"/>
        <v>40</v>
      </c>
      <c r="AE38" s="20">
        <f t="shared" si="132"/>
        <v>250</v>
      </c>
      <c r="AF38" s="20">
        <f t="shared" si="141"/>
        <v>185</v>
      </c>
      <c r="AG38" s="20">
        <f t="shared" si="133"/>
        <v>220</v>
      </c>
      <c r="AH38">
        <f t="shared" si="134"/>
        <v>90</v>
      </c>
      <c r="AI38">
        <f t="shared" si="115"/>
        <v>995</v>
      </c>
      <c r="AK38">
        <f t="shared" si="135"/>
        <v>170</v>
      </c>
      <c r="AL38">
        <f t="shared" si="136"/>
        <v>20</v>
      </c>
      <c r="AM38">
        <f t="shared" si="137"/>
        <v>300</v>
      </c>
      <c r="AN38">
        <f t="shared" si="138"/>
        <v>195</v>
      </c>
      <c r="AO38">
        <f t="shared" si="139"/>
        <v>190</v>
      </c>
      <c r="AP38">
        <f t="shared" si="140"/>
        <v>90</v>
      </c>
      <c r="AQ38">
        <f t="shared" si="117"/>
        <v>965</v>
      </c>
      <c r="AS38">
        <f t="shared" si="118"/>
        <v>21.105527638190956</v>
      </c>
      <c r="AT38">
        <f t="shared" si="119"/>
        <v>4.0201005025125633</v>
      </c>
      <c r="AU38">
        <f t="shared" si="120"/>
        <v>25.125628140703519</v>
      </c>
      <c r="AV38">
        <f t="shared" si="121"/>
        <v>18.592964824120603</v>
      </c>
      <c r="AW38">
        <f t="shared" si="122"/>
        <v>22.110552763819097</v>
      </c>
      <c r="AX38">
        <f t="shared" si="123"/>
        <v>9.0452261306532673</v>
      </c>
      <c r="AZ38">
        <f t="shared" si="124"/>
        <v>17.616580310880828</v>
      </c>
      <c r="BA38">
        <f t="shared" si="125"/>
        <v>2.0725388601036268</v>
      </c>
      <c r="BB38">
        <f t="shared" si="126"/>
        <v>31.088082901554404</v>
      </c>
      <c r="BC38">
        <f t="shared" si="127"/>
        <v>20.207253886010363</v>
      </c>
      <c r="BD38">
        <f t="shared" si="128"/>
        <v>19.689119170984455</v>
      </c>
      <c r="BE38">
        <f t="shared" si="129"/>
        <v>9.3264248704663206</v>
      </c>
    </row>
    <row r="39" spans="1:57">
      <c r="AC39" s="20">
        <f t="shared" si="130"/>
        <v>250</v>
      </c>
      <c r="AD39" s="20">
        <f t="shared" si="131"/>
        <v>50</v>
      </c>
      <c r="AE39" s="20">
        <f t="shared" si="132"/>
        <v>300</v>
      </c>
      <c r="AF39" s="20">
        <f t="shared" si="141"/>
        <v>160</v>
      </c>
      <c r="AG39" s="20">
        <f t="shared" si="133"/>
        <v>220</v>
      </c>
      <c r="AH39">
        <f t="shared" si="134"/>
        <v>140</v>
      </c>
      <c r="AI39">
        <f t="shared" si="115"/>
        <v>1120</v>
      </c>
      <c r="AK39">
        <f t="shared" si="135"/>
        <v>210</v>
      </c>
      <c r="AL39">
        <f t="shared" si="136"/>
        <v>30</v>
      </c>
      <c r="AM39">
        <f t="shared" si="137"/>
        <v>350</v>
      </c>
      <c r="AN39">
        <f t="shared" si="138"/>
        <v>195</v>
      </c>
      <c r="AO39">
        <f t="shared" si="139"/>
        <v>190</v>
      </c>
      <c r="AP39">
        <f t="shared" si="140"/>
        <v>105</v>
      </c>
      <c r="AQ39">
        <f t="shared" si="117"/>
        <v>1080</v>
      </c>
      <c r="AS39">
        <f t="shared" si="118"/>
        <v>22.321428571428573</v>
      </c>
      <c r="AT39">
        <f t="shared" si="119"/>
        <v>4.4642857142857144</v>
      </c>
      <c r="AU39">
        <f t="shared" si="120"/>
        <v>26.785714285714288</v>
      </c>
      <c r="AV39">
        <f t="shared" si="121"/>
        <v>14.285714285714286</v>
      </c>
      <c r="AW39">
        <f t="shared" si="122"/>
        <v>19.642857142857142</v>
      </c>
      <c r="AX39">
        <f t="shared" si="123"/>
        <v>12.5</v>
      </c>
      <c r="AZ39">
        <f t="shared" si="124"/>
        <v>19.444444444444443</v>
      </c>
      <c r="BA39">
        <f t="shared" si="125"/>
        <v>2.7777777777777777</v>
      </c>
      <c r="BB39">
        <f t="shared" si="126"/>
        <v>32.407407407407405</v>
      </c>
      <c r="BC39">
        <f t="shared" si="127"/>
        <v>18.055555555555554</v>
      </c>
      <c r="BD39">
        <f t="shared" si="128"/>
        <v>17.592592592592592</v>
      </c>
      <c r="BE39">
        <f t="shared" si="129"/>
        <v>9.7222222222222214</v>
      </c>
    </row>
    <row r="45" spans="1:57" ht="50.25">
      <c r="C45" s="14" t="s">
        <v>47</v>
      </c>
      <c r="D45" s="14" t="s">
        <v>48</v>
      </c>
      <c r="E45" s="14" t="s">
        <v>49</v>
      </c>
      <c r="F45" s="14" t="s">
        <v>50</v>
      </c>
      <c r="G45" s="14" t="s">
        <v>53</v>
      </c>
      <c r="H45" s="14" t="s">
        <v>55</v>
      </c>
      <c r="I45" s="14" t="s">
        <v>46</v>
      </c>
      <c r="J45" s="14"/>
      <c r="K45" s="14"/>
      <c r="O45" s="5"/>
      <c r="R45" s="14" t="s">
        <v>47</v>
      </c>
      <c r="S45" s="14" t="s">
        <v>48</v>
      </c>
      <c r="T45" s="14" t="s">
        <v>49</v>
      </c>
      <c r="U45" s="14" t="s">
        <v>50</v>
      </c>
      <c r="V45" s="14" t="s">
        <v>53</v>
      </c>
      <c r="W45" s="14" t="s">
        <v>55</v>
      </c>
      <c r="X45" s="14" t="s">
        <v>46</v>
      </c>
      <c r="Y45" s="1"/>
      <c r="Z45" s="1"/>
      <c r="AA45" s="1"/>
      <c r="AB45" s="1"/>
    </row>
    <row r="46" spans="1:57">
      <c r="A46" s="27" t="s">
        <v>30</v>
      </c>
      <c r="B46" s="27"/>
      <c r="C46" t="s">
        <v>27</v>
      </c>
      <c r="H46" t="s">
        <v>26</v>
      </c>
      <c r="I46" t="s">
        <v>27</v>
      </c>
      <c r="P46" s="27" t="s">
        <v>30</v>
      </c>
      <c r="Q46" s="27"/>
      <c r="R46" t="s">
        <v>27</v>
      </c>
      <c r="W46" t="s">
        <v>26</v>
      </c>
      <c r="X46" t="s">
        <v>27</v>
      </c>
      <c r="AA46" s="1"/>
      <c r="AB46" s="1"/>
      <c r="AC46" s="1"/>
      <c r="AD46" s="1"/>
      <c r="AE46" s="2"/>
      <c r="AF46" s="1"/>
      <c r="AG46" s="1"/>
    </row>
    <row r="47" spans="1:57">
      <c r="A47" s="27" t="s">
        <v>63</v>
      </c>
      <c r="B47" s="27"/>
      <c r="H47" t="s">
        <v>27</v>
      </c>
      <c r="P47" s="27" t="s">
        <v>63</v>
      </c>
      <c r="Q47" s="27"/>
      <c r="W47" t="s">
        <v>27</v>
      </c>
      <c r="AA47" s="1"/>
      <c r="AB47" s="1"/>
      <c r="AC47" s="1"/>
      <c r="AD47" s="1"/>
      <c r="AE47" s="2"/>
      <c r="AF47" s="1"/>
      <c r="AG47" s="1"/>
    </row>
    <row r="48" spans="1:57">
      <c r="A48" s="27" t="s">
        <v>57</v>
      </c>
      <c r="B48" s="27"/>
      <c r="C48" t="s">
        <v>26</v>
      </c>
      <c r="D48" t="s">
        <v>26</v>
      </c>
      <c r="P48" s="27" t="s">
        <v>57</v>
      </c>
      <c r="Q48" s="27"/>
      <c r="R48" t="s">
        <v>26</v>
      </c>
      <c r="S48" t="s">
        <v>26</v>
      </c>
      <c r="AA48" s="1"/>
      <c r="AB48" s="1"/>
      <c r="AC48" s="4"/>
      <c r="AD48" s="4"/>
      <c r="AE48" s="4"/>
      <c r="AF48" s="4"/>
      <c r="AG48" s="4"/>
    </row>
    <row r="49" spans="1:31">
      <c r="A49" s="27" t="s">
        <v>65</v>
      </c>
      <c r="B49" s="27"/>
      <c r="E49" t="s">
        <v>27</v>
      </c>
      <c r="F49" t="s">
        <v>27</v>
      </c>
      <c r="P49" s="27" t="s">
        <v>65</v>
      </c>
      <c r="Q49" s="27"/>
      <c r="T49" t="s">
        <v>27</v>
      </c>
      <c r="U49" t="s">
        <v>27</v>
      </c>
      <c r="AA49" s="1"/>
      <c r="AB49" s="1"/>
    </row>
    <row r="50" spans="1:31">
      <c r="A50" s="27" t="s">
        <v>44</v>
      </c>
      <c r="B50" s="27"/>
      <c r="I50" t="s">
        <v>66</v>
      </c>
      <c r="P50" s="27" t="s">
        <v>44</v>
      </c>
      <c r="Q50" s="27"/>
      <c r="S50" t="s">
        <v>27</v>
      </c>
      <c r="X50" t="s">
        <v>26</v>
      </c>
      <c r="AA50" s="1"/>
      <c r="AB50" s="1"/>
    </row>
    <row r="51" spans="1:31">
      <c r="A51" s="27"/>
      <c r="B51" s="27"/>
      <c r="P51" s="27" t="s">
        <v>62</v>
      </c>
      <c r="Q51" s="27"/>
      <c r="R51" t="s">
        <v>27</v>
      </c>
      <c r="X51" t="s">
        <v>27</v>
      </c>
      <c r="AA51" s="1"/>
      <c r="AB51" s="1"/>
    </row>
    <row r="52" spans="1:31">
      <c r="A52" s="27"/>
      <c r="B52" s="27"/>
      <c r="P52" s="27" t="s">
        <v>33</v>
      </c>
      <c r="Q52" s="27"/>
      <c r="AA52" s="1"/>
      <c r="AB52" s="1"/>
    </row>
    <row r="53" spans="1:31" ht="50.25">
      <c r="A53" s="27"/>
      <c r="B53" s="27"/>
      <c r="C53" s="14" t="s">
        <v>47</v>
      </c>
      <c r="D53" s="14" t="s">
        <v>48</v>
      </c>
      <c r="E53" s="14" t="s">
        <v>49</v>
      </c>
      <c r="F53" s="14" t="s">
        <v>50</v>
      </c>
      <c r="G53" s="14" t="s">
        <v>53</v>
      </c>
      <c r="H53" s="14" t="s">
        <v>55</v>
      </c>
      <c r="I53" s="14" t="s">
        <v>46</v>
      </c>
      <c r="J53" s="6" t="s">
        <v>67</v>
      </c>
      <c r="K53" s="6" t="s">
        <v>64</v>
      </c>
      <c r="L53" s="6" t="s">
        <v>68</v>
      </c>
      <c r="AB53" s="1"/>
    </row>
    <row r="54" spans="1:31">
      <c r="A54" s="22" t="s">
        <v>30</v>
      </c>
      <c r="B54">
        <v>1</v>
      </c>
      <c r="C54">
        <v>2.5</v>
      </c>
      <c r="H54">
        <v>0.5</v>
      </c>
      <c r="I54">
        <v>0.2</v>
      </c>
      <c r="K54">
        <v>50</v>
      </c>
      <c r="L54">
        <v>365</v>
      </c>
      <c r="AB54" s="1"/>
    </row>
    <row r="55" spans="1:31">
      <c r="A55" s="22"/>
      <c r="B55">
        <v>2</v>
      </c>
      <c r="C55">
        <v>2.5</v>
      </c>
      <c r="H55">
        <v>0.5</v>
      </c>
      <c r="I55">
        <v>0.2</v>
      </c>
      <c r="K55">
        <v>50</v>
      </c>
      <c r="L55">
        <v>547</v>
      </c>
      <c r="AB55" s="1"/>
    </row>
    <row r="56" spans="1:31">
      <c r="A56" s="22"/>
      <c r="B56">
        <v>3</v>
      </c>
      <c r="C56">
        <v>5</v>
      </c>
      <c r="H56">
        <v>1</v>
      </c>
      <c r="I56">
        <v>0.2</v>
      </c>
      <c r="K56">
        <v>100</v>
      </c>
      <c r="L56">
        <v>730</v>
      </c>
      <c r="AB56" s="1"/>
    </row>
    <row r="57" spans="1:31">
      <c r="A57" s="22"/>
      <c r="B57">
        <v>4</v>
      </c>
      <c r="C57">
        <v>5</v>
      </c>
      <c r="H57">
        <v>1</v>
      </c>
      <c r="I57">
        <v>0.2</v>
      </c>
      <c r="J57">
        <v>2</v>
      </c>
      <c r="K57">
        <v>150</v>
      </c>
      <c r="L57">
        <v>1095</v>
      </c>
      <c r="AB57" s="4"/>
    </row>
    <row r="58" spans="1:31">
      <c r="A58" s="22"/>
      <c r="B58">
        <v>5</v>
      </c>
      <c r="C58">
        <v>10</v>
      </c>
      <c r="H58">
        <v>1.5</v>
      </c>
      <c r="I58">
        <v>0.5</v>
      </c>
      <c r="J58">
        <v>4</v>
      </c>
      <c r="K58">
        <v>150</v>
      </c>
      <c r="L58">
        <v>1460</v>
      </c>
      <c r="AC58" s="1"/>
      <c r="AD58" s="1"/>
      <c r="AE58" s="2"/>
    </row>
    <row r="59" spans="1:31">
      <c r="A59" s="5"/>
      <c r="P59" s="5"/>
      <c r="AC59" s="1"/>
      <c r="AD59" s="1"/>
      <c r="AE59" s="2"/>
    </row>
    <row r="60" spans="1:31" ht="50.25">
      <c r="A60" s="27"/>
      <c r="B60" s="27"/>
      <c r="C60" s="14" t="s">
        <v>47</v>
      </c>
      <c r="D60" s="14" t="s">
        <v>48</v>
      </c>
      <c r="E60" s="14" t="s">
        <v>49</v>
      </c>
      <c r="F60" s="14" t="s">
        <v>50</v>
      </c>
      <c r="G60" s="14" t="s">
        <v>53</v>
      </c>
      <c r="H60" s="14" t="s">
        <v>55</v>
      </c>
      <c r="I60" s="14" t="s">
        <v>46</v>
      </c>
      <c r="J60" s="6" t="s">
        <v>67</v>
      </c>
      <c r="K60" s="6" t="s">
        <v>64</v>
      </c>
      <c r="L60" s="6" t="s">
        <v>68</v>
      </c>
      <c r="P60" s="5"/>
      <c r="AC60" s="1"/>
      <c r="AD60" s="1"/>
      <c r="AE60" s="2"/>
    </row>
    <row r="61" spans="1:31">
      <c r="A61" s="22" t="s">
        <v>69</v>
      </c>
      <c r="B61">
        <v>1</v>
      </c>
      <c r="H61">
        <v>0.5</v>
      </c>
      <c r="J61" t="s">
        <v>71</v>
      </c>
      <c r="K61">
        <v>50</v>
      </c>
      <c r="L61">
        <v>182</v>
      </c>
      <c r="P61" s="5"/>
      <c r="AC61" s="1"/>
      <c r="AD61" s="1"/>
      <c r="AE61" s="2"/>
    </row>
    <row r="62" spans="1:31">
      <c r="A62" s="22"/>
      <c r="B62">
        <v>2</v>
      </c>
      <c r="H62">
        <v>0.5</v>
      </c>
      <c r="J62" t="s">
        <v>70</v>
      </c>
      <c r="K62">
        <v>50</v>
      </c>
      <c r="L62">
        <v>182</v>
      </c>
      <c r="P62" s="5"/>
    </row>
    <row r="63" spans="1:31">
      <c r="A63" s="22"/>
      <c r="B63">
        <v>3</v>
      </c>
      <c r="H63">
        <v>0.5</v>
      </c>
      <c r="J63">
        <v>1</v>
      </c>
      <c r="K63">
        <v>50</v>
      </c>
      <c r="L63">
        <v>182</v>
      </c>
      <c r="P63" s="5"/>
    </row>
    <row r="64" spans="1:31">
      <c r="A64" s="22"/>
      <c r="B64">
        <v>4</v>
      </c>
      <c r="H64">
        <v>1</v>
      </c>
      <c r="J64">
        <v>3</v>
      </c>
      <c r="K64">
        <v>100</v>
      </c>
      <c r="L64">
        <v>365</v>
      </c>
      <c r="P64" s="5"/>
    </row>
    <row r="65" spans="1:55">
      <c r="A65" s="22"/>
      <c r="B65">
        <v>5</v>
      </c>
      <c r="H65">
        <v>1</v>
      </c>
      <c r="J65">
        <v>5</v>
      </c>
      <c r="K65">
        <v>100</v>
      </c>
      <c r="L65">
        <v>365</v>
      </c>
      <c r="P65" s="5"/>
    </row>
    <row r="67" spans="1:55" ht="50.25">
      <c r="A67" s="27"/>
      <c r="B67" s="27"/>
      <c r="C67" s="14" t="s">
        <v>47</v>
      </c>
      <c r="D67" s="14" t="s">
        <v>48</v>
      </c>
      <c r="E67" s="14" t="s">
        <v>49</v>
      </c>
      <c r="F67" s="14" t="s">
        <v>50</v>
      </c>
      <c r="G67" s="14" t="s">
        <v>53</v>
      </c>
      <c r="H67" s="14" t="s">
        <v>55</v>
      </c>
      <c r="I67" s="14" t="s">
        <v>46</v>
      </c>
      <c r="J67" s="6" t="s">
        <v>67</v>
      </c>
      <c r="K67" s="6" t="s">
        <v>64</v>
      </c>
      <c r="L67" s="6" t="s">
        <v>68</v>
      </c>
      <c r="AB67" s="1"/>
    </row>
    <row r="68" spans="1:55">
      <c r="A68" s="22" t="s">
        <v>57</v>
      </c>
      <c r="B68">
        <v>1</v>
      </c>
      <c r="C68">
        <v>5</v>
      </c>
      <c r="D68">
        <v>5</v>
      </c>
      <c r="K68">
        <v>150</v>
      </c>
      <c r="L68">
        <v>547</v>
      </c>
      <c r="M68" s="5"/>
      <c r="O68" s="5"/>
      <c r="AB68" s="1"/>
    </row>
    <row r="69" spans="1:55">
      <c r="A69" s="22"/>
      <c r="B69">
        <v>2</v>
      </c>
      <c r="C69">
        <v>10</v>
      </c>
      <c r="D69">
        <v>10</v>
      </c>
      <c r="J69" t="s">
        <v>71</v>
      </c>
      <c r="K69">
        <v>200</v>
      </c>
      <c r="L69">
        <v>730</v>
      </c>
      <c r="M69" s="5"/>
      <c r="O69" s="5"/>
      <c r="AB69" s="1"/>
    </row>
    <row r="70" spans="1:55">
      <c r="A70" s="22"/>
      <c r="B70">
        <v>3</v>
      </c>
      <c r="C70">
        <v>15</v>
      </c>
      <c r="D70">
        <v>15</v>
      </c>
      <c r="J70" t="s">
        <v>70</v>
      </c>
      <c r="K70">
        <v>300</v>
      </c>
      <c r="L70">
        <v>1095</v>
      </c>
      <c r="M70" s="5"/>
      <c r="O70" s="5"/>
      <c r="P70" s="9"/>
      <c r="AB70" s="1"/>
    </row>
    <row r="71" spans="1:55">
      <c r="A71" s="22"/>
      <c r="B71">
        <v>4</v>
      </c>
      <c r="C71">
        <v>20</v>
      </c>
      <c r="D71">
        <v>20</v>
      </c>
      <c r="J71">
        <v>1</v>
      </c>
      <c r="K71">
        <v>400</v>
      </c>
      <c r="L71">
        <v>1460</v>
      </c>
      <c r="M71" s="5"/>
      <c r="N71" s="1"/>
      <c r="O71" s="5"/>
      <c r="P71" s="9"/>
    </row>
    <row r="72" spans="1:55">
      <c r="A72" s="22"/>
      <c r="B72">
        <v>5</v>
      </c>
      <c r="C72">
        <v>25</v>
      </c>
      <c r="D72">
        <v>20</v>
      </c>
      <c r="J72">
        <v>3</v>
      </c>
      <c r="K72">
        <v>500</v>
      </c>
      <c r="L72">
        <v>2160</v>
      </c>
      <c r="M72" s="5"/>
      <c r="N72" s="3"/>
      <c r="O72" s="5"/>
      <c r="P72" s="9"/>
    </row>
    <row r="73" spans="1:55">
      <c r="A73" s="22"/>
      <c r="B73">
        <v>6</v>
      </c>
      <c r="C73" s="1">
        <v>30</v>
      </c>
      <c r="D73" s="1">
        <v>20</v>
      </c>
      <c r="E73" s="1"/>
      <c r="F73" s="1"/>
      <c r="G73" s="1"/>
      <c r="H73" s="1"/>
      <c r="J73">
        <v>5</v>
      </c>
      <c r="K73">
        <v>500</v>
      </c>
      <c r="L73">
        <v>2160</v>
      </c>
      <c r="R73" s="2"/>
      <c r="S73" s="2"/>
      <c r="T73" s="2"/>
      <c r="U73" s="2"/>
      <c r="V73" s="2"/>
      <c r="W73" s="2"/>
    </row>
    <row r="74" spans="1:55">
      <c r="A74" s="5"/>
      <c r="C74" s="2"/>
      <c r="D74" s="2"/>
      <c r="E74" s="2"/>
      <c r="F74" s="2"/>
      <c r="G74" s="2"/>
      <c r="H74" s="2"/>
    </row>
    <row r="75" spans="1:55" ht="50.25">
      <c r="A75" s="27"/>
      <c r="B75" s="27"/>
      <c r="C75" s="14" t="s">
        <v>47</v>
      </c>
      <c r="D75" s="14" t="s">
        <v>48</v>
      </c>
      <c r="E75" s="14" t="s">
        <v>49</v>
      </c>
      <c r="F75" s="14" t="s">
        <v>50</v>
      </c>
      <c r="G75" s="14" t="s">
        <v>53</v>
      </c>
      <c r="H75" s="14" t="s">
        <v>55</v>
      </c>
      <c r="I75" s="14" t="s">
        <v>46</v>
      </c>
      <c r="J75" s="6" t="s">
        <v>67</v>
      </c>
      <c r="K75" s="6" t="s">
        <v>64</v>
      </c>
      <c r="L75" s="6" t="s">
        <v>68</v>
      </c>
    </row>
    <row r="76" spans="1:55">
      <c r="A76" s="22" t="s">
        <v>65</v>
      </c>
      <c r="B76">
        <v>1</v>
      </c>
      <c r="E76">
        <v>10</v>
      </c>
      <c r="F76">
        <v>10</v>
      </c>
      <c r="J76" t="s">
        <v>70</v>
      </c>
      <c r="K76">
        <v>200</v>
      </c>
      <c r="L76">
        <v>730</v>
      </c>
      <c r="AL76" s="21"/>
      <c r="AM76" s="21"/>
      <c r="AN76" s="21"/>
      <c r="AO76" s="1"/>
      <c r="AX76" s="1"/>
    </row>
    <row r="77" spans="1:55">
      <c r="A77" s="22"/>
      <c r="B77">
        <v>2</v>
      </c>
      <c r="E77">
        <v>10</v>
      </c>
      <c r="F77">
        <v>10</v>
      </c>
      <c r="J77">
        <v>2</v>
      </c>
      <c r="K77">
        <v>300</v>
      </c>
      <c r="L77">
        <v>1095</v>
      </c>
      <c r="AK77" s="1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X77" s="4"/>
      <c r="AY77" s="4"/>
      <c r="AZ77" s="4"/>
      <c r="BA77" s="4"/>
      <c r="BB77" s="4"/>
      <c r="BC77" s="4"/>
    </row>
    <row r="78" spans="1:5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AK78" s="1"/>
      <c r="AL78" s="1"/>
      <c r="AM78" s="2"/>
      <c r="AN78" s="1"/>
      <c r="AO78" s="1"/>
      <c r="AP78" s="1"/>
      <c r="AQ78" s="1"/>
      <c r="AW78" s="1"/>
    </row>
    <row r="79" spans="1:55" ht="50.25">
      <c r="A79" s="27"/>
      <c r="B79" s="27"/>
      <c r="C79" s="14" t="s">
        <v>47</v>
      </c>
      <c r="D79" s="14" t="s">
        <v>48</v>
      </c>
      <c r="E79" s="14" t="s">
        <v>49</v>
      </c>
      <c r="F79" s="14" t="s">
        <v>50</v>
      </c>
      <c r="G79" s="14" t="s">
        <v>53</v>
      </c>
      <c r="H79" s="14" t="s">
        <v>55</v>
      </c>
      <c r="I79" s="14" t="s">
        <v>46</v>
      </c>
      <c r="J79" s="6" t="s">
        <v>67</v>
      </c>
      <c r="K79" s="6" t="s">
        <v>64</v>
      </c>
      <c r="L79" s="6" t="s">
        <v>68</v>
      </c>
      <c r="M79" s="9"/>
      <c r="P79" s="27"/>
      <c r="Q79" s="27"/>
      <c r="R79" s="14" t="s">
        <v>47</v>
      </c>
      <c r="S79" s="14" t="s">
        <v>48</v>
      </c>
      <c r="T79" s="14" t="s">
        <v>49</v>
      </c>
      <c r="U79" s="14" t="s">
        <v>50</v>
      </c>
      <c r="V79" s="14" t="s">
        <v>53</v>
      </c>
      <c r="W79" s="14" t="s">
        <v>55</v>
      </c>
      <c r="X79" s="14" t="s">
        <v>46</v>
      </c>
      <c r="Y79" s="6" t="s">
        <v>67</v>
      </c>
      <c r="Z79" s="6" t="s">
        <v>64</v>
      </c>
      <c r="AA79" s="6" t="s">
        <v>68</v>
      </c>
      <c r="AK79" s="1"/>
      <c r="AL79" s="1"/>
      <c r="AM79" s="2"/>
      <c r="AN79" s="1"/>
      <c r="AO79" s="1"/>
      <c r="AP79" s="1"/>
      <c r="AQ79" s="1"/>
      <c r="AW79" s="1"/>
    </row>
    <row r="80" spans="1:55">
      <c r="A80" s="22" t="s">
        <v>44</v>
      </c>
      <c r="B80">
        <v>1</v>
      </c>
      <c r="I80">
        <v>1.5</v>
      </c>
      <c r="K80">
        <v>100</v>
      </c>
      <c r="L80">
        <v>365</v>
      </c>
      <c r="M80" s="9"/>
      <c r="P80" s="22" t="s">
        <v>44</v>
      </c>
      <c r="Q80">
        <v>1</v>
      </c>
      <c r="X80">
        <v>1.5</v>
      </c>
      <c r="Z80">
        <v>100</v>
      </c>
      <c r="AA80">
        <v>365</v>
      </c>
      <c r="AK80" s="1"/>
      <c r="AL80" s="1"/>
      <c r="AM80" s="2"/>
      <c r="AN80" s="1"/>
      <c r="AO80" s="1"/>
      <c r="AP80" s="1"/>
      <c r="AQ80" s="1"/>
      <c r="AW80" s="1"/>
    </row>
    <row r="81" spans="1:55">
      <c r="A81" s="22"/>
      <c r="B81">
        <v>2</v>
      </c>
      <c r="I81">
        <v>2</v>
      </c>
      <c r="J81" t="s">
        <v>71</v>
      </c>
      <c r="K81">
        <v>120</v>
      </c>
      <c r="L81">
        <v>547</v>
      </c>
      <c r="M81" s="9"/>
      <c r="P81" s="22"/>
      <c r="Q81">
        <v>2</v>
      </c>
      <c r="X81">
        <v>2</v>
      </c>
      <c r="Y81" t="s">
        <v>71</v>
      </c>
      <c r="Z81">
        <v>120</v>
      </c>
      <c r="AA81">
        <v>547</v>
      </c>
      <c r="AK81" s="1"/>
      <c r="AL81" s="1"/>
      <c r="AM81" s="2"/>
      <c r="AN81" s="1"/>
      <c r="AO81" s="1"/>
      <c r="AP81" s="1"/>
      <c r="AQ81" s="1"/>
      <c r="AW81" s="1"/>
    </row>
    <row r="82" spans="1:55">
      <c r="A82" s="22"/>
      <c r="B82">
        <v>3</v>
      </c>
      <c r="I82">
        <v>2.5</v>
      </c>
      <c r="J82" t="s">
        <v>70</v>
      </c>
      <c r="K82">
        <v>200</v>
      </c>
      <c r="L82">
        <v>730</v>
      </c>
      <c r="M82" s="9"/>
      <c r="P82" s="22"/>
      <c r="Q82">
        <v>3</v>
      </c>
      <c r="X82">
        <v>2.5</v>
      </c>
      <c r="Y82" t="s">
        <v>70</v>
      </c>
      <c r="Z82">
        <v>200</v>
      </c>
      <c r="AA82">
        <v>730</v>
      </c>
    </row>
    <row r="83" spans="1:55">
      <c r="A83" s="22"/>
      <c r="B83">
        <v>4</v>
      </c>
      <c r="I83">
        <v>3</v>
      </c>
      <c r="J83">
        <v>2</v>
      </c>
      <c r="K83">
        <v>300</v>
      </c>
      <c r="L83">
        <v>1095</v>
      </c>
      <c r="M83" s="9"/>
      <c r="N83" s="2"/>
      <c r="P83" s="22"/>
      <c r="Q83">
        <v>4</v>
      </c>
      <c r="X83">
        <v>3</v>
      </c>
      <c r="Y83">
        <v>2</v>
      </c>
      <c r="Z83">
        <v>300</v>
      </c>
      <c r="AA83">
        <v>1095</v>
      </c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X83" s="21"/>
      <c r="AY83" s="21"/>
      <c r="AZ83" s="21"/>
      <c r="BA83" s="21"/>
      <c r="BB83" s="21"/>
      <c r="BC83" s="21"/>
    </row>
    <row r="84" spans="1:55">
      <c r="A84" s="22"/>
      <c r="B84">
        <v>5</v>
      </c>
      <c r="I84">
        <v>3.5</v>
      </c>
      <c r="J84">
        <v>4</v>
      </c>
      <c r="K84">
        <v>400</v>
      </c>
      <c r="L84">
        <v>2160</v>
      </c>
      <c r="M84" s="9"/>
      <c r="N84" s="11"/>
      <c r="P84" s="22"/>
      <c r="Q84">
        <v>5</v>
      </c>
      <c r="X84">
        <v>3.5</v>
      </c>
      <c r="Y84">
        <v>4</v>
      </c>
      <c r="Z84">
        <v>400</v>
      </c>
      <c r="AA84">
        <v>2160</v>
      </c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X84" s="4"/>
      <c r="AY84" s="4"/>
      <c r="AZ84" s="4"/>
      <c r="BA84" s="4"/>
      <c r="BB84" s="4"/>
      <c r="BC84" s="4"/>
    </row>
    <row r="85" spans="1:55">
      <c r="A85" s="5"/>
      <c r="C85" s="5"/>
      <c r="E85" s="5"/>
      <c r="G85" s="5"/>
      <c r="I85" s="5"/>
      <c r="K85" s="5"/>
      <c r="L85" s="11"/>
      <c r="M85" s="5"/>
      <c r="N85" s="11"/>
      <c r="AK85" s="1"/>
      <c r="AL85" s="1"/>
      <c r="AM85" s="2"/>
      <c r="AN85" s="1"/>
      <c r="AO85" s="1"/>
      <c r="AW85" s="1"/>
    </row>
    <row r="86" spans="1:5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AK86" s="1"/>
      <c r="AL86" s="1"/>
      <c r="AM86" s="2"/>
      <c r="AN86" s="1"/>
      <c r="AO86" s="1"/>
      <c r="AP86" s="1"/>
      <c r="AQ86" s="1"/>
      <c r="AW86" s="1"/>
    </row>
    <row r="87" spans="1:55">
      <c r="A87" s="9"/>
      <c r="C87" s="9"/>
      <c r="E87" s="9"/>
      <c r="G87" s="9"/>
      <c r="I87" s="9"/>
      <c r="K87" s="9"/>
      <c r="M87" s="9"/>
      <c r="P87" s="4"/>
      <c r="R87" s="4"/>
      <c r="AK87" s="1"/>
      <c r="AL87" s="1"/>
      <c r="AM87" s="2"/>
      <c r="AN87" s="1"/>
      <c r="AO87" s="1"/>
      <c r="AW87" s="1"/>
    </row>
    <row r="88" spans="1:55">
      <c r="A88" s="9"/>
      <c r="C88" s="9"/>
      <c r="E88" s="9"/>
      <c r="G88" s="9"/>
      <c r="I88" s="9"/>
      <c r="K88" s="9"/>
      <c r="M88" s="9"/>
      <c r="O88" s="15"/>
      <c r="P88" s="6"/>
      <c r="R88" s="2"/>
      <c r="AK88" s="1"/>
      <c r="AL88" s="1"/>
      <c r="AM88" s="2"/>
      <c r="AN88" s="1"/>
      <c r="AO88" s="1"/>
      <c r="AW88" s="1"/>
    </row>
    <row r="89" spans="1:55">
      <c r="A89" s="9"/>
      <c r="C89" s="9"/>
      <c r="E89" s="9"/>
      <c r="G89" s="9"/>
      <c r="I89" s="9"/>
      <c r="K89" s="9"/>
      <c r="M89" s="9"/>
      <c r="O89" s="15"/>
      <c r="P89" s="6"/>
      <c r="R89" s="2"/>
      <c r="AK89" s="1"/>
      <c r="AL89" s="1"/>
      <c r="AM89" s="2"/>
      <c r="AN89" s="1"/>
      <c r="AO89" s="1"/>
      <c r="AW89" s="1"/>
    </row>
    <row r="90" spans="1:55">
      <c r="A90" s="9"/>
      <c r="C90" s="9"/>
      <c r="E90" s="9"/>
      <c r="G90" s="9"/>
      <c r="I90" s="9"/>
      <c r="K90" s="9"/>
      <c r="M90" s="9"/>
      <c r="P90" s="2"/>
      <c r="R90" s="2"/>
    </row>
    <row r="91" spans="1:55">
      <c r="A91" s="9"/>
      <c r="C91" s="9"/>
      <c r="E91" s="9"/>
      <c r="G91" s="9"/>
      <c r="I91" s="9"/>
      <c r="K91" s="9"/>
      <c r="L91" s="2"/>
      <c r="M91" s="9"/>
      <c r="N91" s="2"/>
      <c r="P91" s="2"/>
      <c r="R91" s="2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X91" s="21"/>
      <c r="AY91" s="21"/>
      <c r="AZ91" s="21"/>
      <c r="BA91" s="21"/>
      <c r="BB91" s="21"/>
      <c r="BC91" s="21"/>
    </row>
    <row r="92" spans="1:55">
      <c r="A92" s="9"/>
      <c r="C92" s="9"/>
      <c r="E92" s="9"/>
      <c r="G92" s="9"/>
      <c r="I92" s="9"/>
      <c r="K92" s="9"/>
      <c r="L92" s="11"/>
      <c r="M92" s="9"/>
      <c r="N92" s="11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X92" s="4"/>
      <c r="AY92" s="4"/>
      <c r="AZ92" s="4"/>
      <c r="BA92" s="4"/>
      <c r="BB92" s="4"/>
      <c r="BC92" s="4"/>
    </row>
    <row r="93" spans="1:55">
      <c r="A93" s="5"/>
      <c r="C93" s="5"/>
      <c r="E93" s="5"/>
      <c r="G93" s="5"/>
      <c r="I93" s="5"/>
      <c r="K93" s="5"/>
      <c r="L93" s="11"/>
      <c r="M93" s="5"/>
      <c r="N93" s="11"/>
      <c r="AK93" s="1"/>
      <c r="AL93" s="1"/>
      <c r="AM93" s="2"/>
      <c r="AN93" s="1"/>
      <c r="AO93" s="1"/>
      <c r="AP93" s="1"/>
      <c r="AQ93" s="1"/>
      <c r="AW93" s="1"/>
    </row>
    <row r="94" spans="1:55">
      <c r="I94" s="2"/>
      <c r="N94" s="2"/>
      <c r="R94" s="4"/>
      <c r="AK94" s="1"/>
      <c r="AL94" s="1"/>
      <c r="AM94" s="2"/>
      <c r="AN94" s="1"/>
      <c r="AO94" s="1"/>
      <c r="AP94" s="1"/>
      <c r="AQ94" s="1"/>
      <c r="AW94" s="1"/>
    </row>
    <row r="95" spans="1:55">
      <c r="N95" s="9"/>
      <c r="O95" s="15"/>
      <c r="P95" s="6"/>
      <c r="R95" s="2"/>
      <c r="AK95" s="1"/>
      <c r="AL95" s="1"/>
      <c r="AM95" s="2"/>
      <c r="AN95" s="1"/>
      <c r="AO95" s="1"/>
      <c r="AP95" s="1"/>
      <c r="AQ95" s="1"/>
      <c r="AW95" s="1"/>
    </row>
    <row r="96" spans="1:55">
      <c r="N96" s="9"/>
      <c r="O96" s="15"/>
      <c r="P96" s="6"/>
      <c r="R96" s="2"/>
      <c r="AK96" s="1"/>
      <c r="AL96" s="1"/>
      <c r="AM96" s="2"/>
      <c r="AN96" s="1"/>
      <c r="AO96" s="1"/>
      <c r="AP96" s="1"/>
      <c r="AQ96" s="1"/>
      <c r="AW96" s="1"/>
    </row>
    <row r="97" spans="14:19">
      <c r="N97" s="9"/>
      <c r="O97" s="15"/>
      <c r="P97" s="6"/>
      <c r="R97" s="2"/>
    </row>
    <row r="98" spans="14:19">
      <c r="N98" s="9"/>
      <c r="O98" s="15"/>
      <c r="P98" s="6"/>
      <c r="R98" s="2"/>
    </row>
    <row r="100" spans="14:19">
      <c r="O100" s="4"/>
      <c r="R100" s="4"/>
      <c r="S100" s="4"/>
    </row>
    <row r="101" spans="14:19">
      <c r="O101" s="1"/>
      <c r="R101" s="1"/>
      <c r="S101" s="1"/>
    </row>
    <row r="102" spans="14:19">
      <c r="O102" s="1"/>
      <c r="R102" s="1"/>
      <c r="S102" s="1"/>
    </row>
    <row r="103" spans="14:19">
      <c r="O103" s="1"/>
      <c r="R103" s="1"/>
      <c r="S103" s="1"/>
    </row>
    <row r="104" spans="14:19">
      <c r="O104" s="1"/>
      <c r="R104" s="1"/>
      <c r="S104" s="1"/>
    </row>
    <row r="107" spans="14:19">
      <c r="N107" s="1"/>
    </row>
    <row r="108" spans="14:19">
      <c r="N108" s="22"/>
    </row>
    <row r="109" spans="14:19">
      <c r="N109" s="22"/>
    </row>
    <row r="110" spans="14:19">
      <c r="N110" s="22"/>
    </row>
    <row r="111" spans="14:19">
      <c r="N111" s="22"/>
    </row>
  </sheetData>
  <mergeCells count="83">
    <mergeCell ref="AC23:AI23"/>
    <mergeCell ref="AC32:AI32"/>
    <mergeCell ref="AK32:AQ32"/>
    <mergeCell ref="AK2:AQ2"/>
    <mergeCell ref="I2:J2"/>
    <mergeCell ref="A2:B2"/>
    <mergeCell ref="A17:A20"/>
    <mergeCell ref="S3:T3"/>
    <mergeCell ref="S4:T4"/>
    <mergeCell ref="S6:S11"/>
    <mergeCell ref="A3:B3"/>
    <mergeCell ref="A4:B4"/>
    <mergeCell ref="A6:A11"/>
    <mergeCell ref="AC14:AI14"/>
    <mergeCell ref="AX83:BC83"/>
    <mergeCell ref="AL76:AN76"/>
    <mergeCell ref="AX91:BC91"/>
    <mergeCell ref="N108:N111"/>
    <mergeCell ref="A54:A58"/>
    <mergeCell ref="A79:B79"/>
    <mergeCell ref="A80:A84"/>
    <mergeCell ref="A68:A73"/>
    <mergeCell ref="A60:B60"/>
    <mergeCell ref="A61:A65"/>
    <mergeCell ref="A67:B67"/>
    <mergeCell ref="A75:B75"/>
    <mergeCell ref="A76:A77"/>
    <mergeCell ref="P79:Q79"/>
    <mergeCell ref="P80:P84"/>
    <mergeCell ref="AK91:AV91"/>
    <mergeCell ref="J27:J32"/>
    <mergeCell ref="A50:B50"/>
    <mergeCell ref="A51:B51"/>
    <mergeCell ref="A52:B52"/>
    <mergeCell ref="A53:B53"/>
    <mergeCell ref="A34:N34"/>
    <mergeCell ref="A33:N33"/>
    <mergeCell ref="AL83:AV83"/>
    <mergeCell ref="P33:AA33"/>
    <mergeCell ref="P34:AA34"/>
    <mergeCell ref="A46:B46"/>
    <mergeCell ref="A47:B47"/>
    <mergeCell ref="A48:B48"/>
    <mergeCell ref="A49:B49"/>
    <mergeCell ref="P51:Q51"/>
    <mergeCell ref="P52:Q52"/>
    <mergeCell ref="P46:Q46"/>
    <mergeCell ref="P47:Q47"/>
    <mergeCell ref="P48:Q48"/>
    <mergeCell ref="P49:Q49"/>
    <mergeCell ref="P50:Q50"/>
    <mergeCell ref="A1:Z1"/>
    <mergeCell ref="A21:D22"/>
    <mergeCell ref="A15:L15"/>
    <mergeCell ref="O15:Z15"/>
    <mergeCell ref="P25:AA25"/>
    <mergeCell ref="J4:K4"/>
    <mergeCell ref="J6:J11"/>
    <mergeCell ref="A14:Z14"/>
    <mergeCell ref="J17:J22"/>
    <mergeCell ref="E17:E22"/>
    <mergeCell ref="P16:Q16"/>
    <mergeCell ref="P17:P20"/>
    <mergeCell ref="T17:T22"/>
    <mergeCell ref="X17:X22"/>
    <mergeCell ref="A23:M23"/>
    <mergeCell ref="A24:M24"/>
    <mergeCell ref="AS2:BE2"/>
    <mergeCell ref="P31:S32"/>
    <mergeCell ref="P21:S22"/>
    <mergeCell ref="A31:D32"/>
    <mergeCell ref="P23:AA23"/>
    <mergeCell ref="P24:AA24"/>
    <mergeCell ref="AK13:AQ13"/>
    <mergeCell ref="AK23:AQ23"/>
    <mergeCell ref="AC2:AI2"/>
    <mergeCell ref="AC13:AI13"/>
    <mergeCell ref="AK14:AQ14"/>
    <mergeCell ref="T27:T32"/>
    <mergeCell ref="X27:X32"/>
    <mergeCell ref="P27:P30"/>
    <mergeCell ref="A27:A30"/>
    <mergeCell ref="E27:E3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S61"/>
  <sheetViews>
    <sheetView topLeftCell="A38" workbookViewId="0">
      <selection activeCell="D4" sqref="D4"/>
    </sheetView>
  </sheetViews>
  <sheetFormatPr defaultRowHeight="15"/>
  <cols>
    <col min="1" max="1" width="14.140625" customWidth="1"/>
  </cols>
  <sheetData>
    <row r="2" spans="1:5">
      <c r="B2" t="s">
        <v>22</v>
      </c>
      <c r="C2" t="s">
        <v>23</v>
      </c>
      <c r="D2" t="s">
        <v>24</v>
      </c>
      <c r="E2" t="s">
        <v>25</v>
      </c>
    </row>
    <row r="3" spans="1:5">
      <c r="A3" t="s">
        <v>35</v>
      </c>
      <c r="B3" t="s">
        <v>26</v>
      </c>
      <c r="C3" t="s">
        <v>26</v>
      </c>
      <c r="D3" t="s">
        <v>26</v>
      </c>
      <c r="E3" t="s">
        <v>26</v>
      </c>
    </row>
    <row r="4" spans="1:5">
      <c r="A4" t="s">
        <v>38</v>
      </c>
      <c r="D4" t="s">
        <v>27</v>
      </c>
      <c r="E4" t="s">
        <v>26</v>
      </c>
    </row>
    <row r="5" spans="1:5">
      <c r="A5" t="s">
        <v>29</v>
      </c>
      <c r="D5" t="s">
        <v>27</v>
      </c>
      <c r="E5" t="s">
        <v>26</v>
      </c>
    </row>
    <row r="7" spans="1:5">
      <c r="A7" t="s">
        <v>37</v>
      </c>
      <c r="E7" t="s">
        <v>26</v>
      </c>
    </row>
    <row r="10" spans="1:5">
      <c r="A10" t="s">
        <v>32</v>
      </c>
    </row>
    <row r="11" spans="1:5">
      <c r="A11" t="s">
        <v>33</v>
      </c>
      <c r="B11" t="s">
        <v>27</v>
      </c>
      <c r="C11" t="s">
        <v>27</v>
      </c>
      <c r="D11" t="s">
        <v>26</v>
      </c>
      <c r="E11" t="s">
        <v>39</v>
      </c>
    </row>
    <row r="12" spans="1:5">
      <c r="A12" t="s">
        <v>34</v>
      </c>
      <c r="B12" t="s">
        <v>40</v>
      </c>
      <c r="E12" t="s">
        <v>41</v>
      </c>
    </row>
    <row r="15" spans="1:5">
      <c r="B15" t="s">
        <v>22</v>
      </c>
      <c r="C15" t="s">
        <v>23</v>
      </c>
      <c r="D15" t="s">
        <v>24</v>
      </c>
      <c r="E15" t="s">
        <v>25</v>
      </c>
    </row>
    <row r="16" spans="1:5">
      <c r="A16" t="s">
        <v>35</v>
      </c>
      <c r="B16" t="s">
        <v>26</v>
      </c>
      <c r="C16" t="s">
        <v>26</v>
      </c>
      <c r="D16" t="s">
        <v>26</v>
      </c>
      <c r="E16" t="s">
        <v>26</v>
      </c>
    </row>
    <row r="17" spans="1:19">
      <c r="A17" t="s">
        <v>42</v>
      </c>
      <c r="B17" t="s">
        <v>27</v>
      </c>
      <c r="C17" t="s">
        <v>27</v>
      </c>
      <c r="D17" t="s">
        <v>26</v>
      </c>
      <c r="E17" t="s">
        <v>27</v>
      </c>
    </row>
    <row r="18" spans="1:19">
      <c r="A18" t="s">
        <v>43</v>
      </c>
      <c r="B18" t="s">
        <v>27</v>
      </c>
      <c r="C18" t="s">
        <v>27</v>
      </c>
      <c r="D18" t="s">
        <v>26</v>
      </c>
      <c r="E18" t="s">
        <v>27</v>
      </c>
    </row>
    <row r="20" spans="1:19">
      <c r="A20" t="s">
        <v>44</v>
      </c>
      <c r="E20" t="s">
        <v>41</v>
      </c>
    </row>
    <row r="22" spans="1:19">
      <c r="A22" t="s">
        <v>45</v>
      </c>
      <c r="D22" t="s">
        <v>41</v>
      </c>
      <c r="E22" t="s">
        <v>40</v>
      </c>
    </row>
    <row r="29" spans="1:19">
      <c r="A29" t="s">
        <v>58</v>
      </c>
      <c r="G29" t="s">
        <v>59</v>
      </c>
      <c r="N29" t="s">
        <v>61</v>
      </c>
    </row>
    <row r="30" spans="1:19">
      <c r="B30" t="s">
        <v>29</v>
      </c>
      <c r="C30" t="s">
        <v>37</v>
      </c>
      <c r="D30" t="s">
        <v>31</v>
      </c>
      <c r="E30" t="s">
        <v>57</v>
      </c>
      <c r="F30" t="s">
        <v>44</v>
      </c>
      <c r="H30" t="s">
        <v>29</v>
      </c>
      <c r="I30" t="s">
        <v>37</v>
      </c>
      <c r="J30" t="s">
        <v>31</v>
      </c>
      <c r="K30" t="s">
        <v>32</v>
      </c>
      <c r="L30" t="s">
        <v>33</v>
      </c>
      <c r="M30" t="s">
        <v>34</v>
      </c>
      <c r="O30" t="s">
        <v>60</v>
      </c>
      <c r="P30" t="s">
        <v>37</v>
      </c>
      <c r="Q30" t="s">
        <v>31</v>
      </c>
      <c r="R30" t="s">
        <v>44</v>
      </c>
      <c r="S30" t="s">
        <v>45</v>
      </c>
    </row>
    <row r="31" spans="1:19">
      <c r="A31" t="s">
        <v>36</v>
      </c>
      <c r="G31" t="s">
        <v>36</v>
      </c>
      <c r="N31" t="s">
        <v>36</v>
      </c>
    </row>
    <row r="32" spans="1:19">
      <c r="A32" t="s">
        <v>47</v>
      </c>
      <c r="C32" t="s">
        <v>27</v>
      </c>
      <c r="E32" t="s">
        <v>26</v>
      </c>
      <c r="G32" t="s">
        <v>47</v>
      </c>
      <c r="H32" t="s">
        <v>27</v>
      </c>
      <c r="I32" t="s">
        <v>27</v>
      </c>
      <c r="N32" t="s">
        <v>47</v>
      </c>
      <c r="O32" t="s">
        <v>27</v>
      </c>
      <c r="P32" t="s">
        <v>27</v>
      </c>
    </row>
    <row r="33" spans="1:19">
      <c r="A33" t="s">
        <v>48</v>
      </c>
      <c r="E33" t="s">
        <v>26</v>
      </c>
      <c r="G33" t="s">
        <v>48</v>
      </c>
      <c r="N33" t="s">
        <v>48</v>
      </c>
      <c r="O33" t="s">
        <v>27</v>
      </c>
    </row>
    <row r="34" spans="1:19">
      <c r="A34" t="s">
        <v>49</v>
      </c>
      <c r="B34" t="s">
        <v>27</v>
      </c>
      <c r="G34" t="s">
        <v>49</v>
      </c>
      <c r="H34" t="s">
        <v>27</v>
      </c>
      <c r="N34" t="s">
        <v>49</v>
      </c>
    </row>
    <row r="35" spans="1:19">
      <c r="A35" t="s">
        <v>50</v>
      </c>
      <c r="B35" t="s">
        <v>27</v>
      </c>
      <c r="G35" t="s">
        <v>50</v>
      </c>
      <c r="N35" t="s">
        <v>50</v>
      </c>
    </row>
    <row r="36" spans="1:19">
      <c r="A36" t="s">
        <v>51</v>
      </c>
      <c r="G36" t="s">
        <v>51</v>
      </c>
      <c r="N36" t="s">
        <v>51</v>
      </c>
    </row>
    <row r="37" spans="1:19">
      <c r="A37" t="s">
        <v>52</v>
      </c>
      <c r="G37" t="s">
        <v>52</v>
      </c>
      <c r="N37" t="s">
        <v>52</v>
      </c>
    </row>
    <row r="38" spans="1:19">
      <c r="A38" t="s">
        <v>54</v>
      </c>
      <c r="G38" t="s">
        <v>54</v>
      </c>
      <c r="N38" t="s">
        <v>54</v>
      </c>
    </row>
    <row r="40" spans="1:19">
      <c r="A40" t="s">
        <v>55</v>
      </c>
      <c r="C40" t="s">
        <v>27</v>
      </c>
      <c r="D40" t="s">
        <v>26</v>
      </c>
      <c r="G40" t="s">
        <v>55</v>
      </c>
      <c r="I40" t="s">
        <v>27</v>
      </c>
      <c r="J40" t="s">
        <v>26</v>
      </c>
      <c r="N40" t="s">
        <v>55</v>
      </c>
      <c r="P40" t="s">
        <v>27</v>
      </c>
      <c r="Q40" t="s">
        <v>26</v>
      </c>
    </row>
    <row r="42" spans="1:19">
      <c r="A42" t="s">
        <v>46</v>
      </c>
      <c r="C42" t="s">
        <v>27</v>
      </c>
      <c r="F42" t="s">
        <v>26</v>
      </c>
      <c r="G42" t="s">
        <v>46</v>
      </c>
      <c r="I42" t="s">
        <v>27</v>
      </c>
      <c r="K42" t="s">
        <v>26</v>
      </c>
      <c r="L42" t="s">
        <v>26</v>
      </c>
      <c r="N42" t="s">
        <v>46</v>
      </c>
      <c r="P42" t="s">
        <v>27</v>
      </c>
      <c r="R42" t="s">
        <v>26</v>
      </c>
    </row>
    <row r="44" spans="1:19">
      <c r="A44" t="s">
        <v>56</v>
      </c>
      <c r="G44" t="s">
        <v>56</v>
      </c>
      <c r="M44" t="s">
        <v>26</v>
      </c>
      <c r="N44" t="s">
        <v>56</v>
      </c>
      <c r="S44" t="s">
        <v>26</v>
      </c>
    </row>
    <row r="46" spans="1:19">
      <c r="A46" t="s">
        <v>58</v>
      </c>
      <c r="G46" t="s">
        <v>59</v>
      </c>
      <c r="N46" t="s">
        <v>61</v>
      </c>
    </row>
    <row r="47" spans="1:19">
      <c r="B47" t="s">
        <v>44</v>
      </c>
      <c r="C47" t="s">
        <v>37</v>
      </c>
      <c r="D47" t="s">
        <v>31</v>
      </c>
      <c r="E47" t="s">
        <v>57</v>
      </c>
      <c r="F47" t="s">
        <v>62</v>
      </c>
      <c r="H47" t="s">
        <v>29</v>
      </c>
      <c r="I47" t="s">
        <v>37</v>
      </c>
      <c r="J47" t="s">
        <v>31</v>
      </c>
      <c r="K47" t="s">
        <v>32</v>
      </c>
      <c r="L47" t="s">
        <v>33</v>
      </c>
      <c r="M47" t="s">
        <v>34</v>
      </c>
      <c r="O47" t="s">
        <v>60</v>
      </c>
      <c r="P47" t="s">
        <v>37</v>
      </c>
      <c r="Q47" t="s">
        <v>31</v>
      </c>
      <c r="R47" t="s">
        <v>44</v>
      </c>
      <c r="S47" t="s">
        <v>45</v>
      </c>
    </row>
    <row r="48" spans="1:19">
      <c r="A48" t="s">
        <v>36</v>
      </c>
      <c r="G48" t="s">
        <v>36</v>
      </c>
      <c r="N48" t="s">
        <v>36</v>
      </c>
    </row>
    <row r="49" spans="1:19">
      <c r="A49" t="s">
        <v>47</v>
      </c>
      <c r="C49" t="s">
        <v>27</v>
      </c>
      <c r="E49" t="s">
        <v>27</v>
      </c>
      <c r="F49" t="s">
        <v>27</v>
      </c>
      <c r="G49" t="s">
        <v>47</v>
      </c>
      <c r="H49" t="s">
        <v>27</v>
      </c>
      <c r="I49" t="s">
        <v>27</v>
      </c>
      <c r="N49" t="s">
        <v>47</v>
      </c>
      <c r="O49" t="s">
        <v>27</v>
      </c>
      <c r="P49" t="s">
        <v>27</v>
      </c>
    </row>
    <row r="50" spans="1:19">
      <c r="A50" t="s">
        <v>48</v>
      </c>
      <c r="E50" t="s">
        <v>26</v>
      </c>
      <c r="G50" t="s">
        <v>48</v>
      </c>
      <c r="N50" t="s">
        <v>48</v>
      </c>
      <c r="O50" t="s">
        <v>27</v>
      </c>
    </row>
    <row r="51" spans="1:19">
      <c r="A51" t="s">
        <v>49</v>
      </c>
      <c r="B51" t="s">
        <v>27</v>
      </c>
      <c r="D51" t="s">
        <v>27</v>
      </c>
      <c r="G51" t="s">
        <v>49</v>
      </c>
      <c r="H51" t="s">
        <v>27</v>
      </c>
      <c r="N51" t="s">
        <v>49</v>
      </c>
    </row>
    <row r="52" spans="1:19">
      <c r="A52" t="s">
        <v>50</v>
      </c>
      <c r="E52" t="s">
        <v>26</v>
      </c>
      <c r="G52" t="s">
        <v>50</v>
      </c>
      <c r="N52" t="s">
        <v>50</v>
      </c>
    </row>
    <row r="53" spans="1:19">
      <c r="A53" t="s">
        <v>51</v>
      </c>
      <c r="G53" t="s">
        <v>51</v>
      </c>
      <c r="N53" t="s">
        <v>51</v>
      </c>
    </row>
    <row r="54" spans="1:19">
      <c r="A54" t="s">
        <v>52</v>
      </c>
      <c r="G54" t="s">
        <v>52</v>
      </c>
      <c r="N54" t="s">
        <v>52</v>
      </c>
    </row>
    <row r="55" spans="1:19">
      <c r="A55" t="s">
        <v>54</v>
      </c>
      <c r="G55" t="s">
        <v>54</v>
      </c>
      <c r="N55" t="s">
        <v>54</v>
      </c>
    </row>
    <row r="57" spans="1:19">
      <c r="A57" t="s">
        <v>55</v>
      </c>
      <c r="C57" t="s">
        <v>27</v>
      </c>
      <c r="D57" t="s">
        <v>26</v>
      </c>
      <c r="G57" t="s">
        <v>55</v>
      </c>
      <c r="I57" t="s">
        <v>27</v>
      </c>
      <c r="J57" t="s">
        <v>26</v>
      </c>
      <c r="N57" t="s">
        <v>55</v>
      </c>
      <c r="P57" t="s">
        <v>27</v>
      </c>
      <c r="Q57" t="s">
        <v>26</v>
      </c>
    </row>
    <row r="59" spans="1:19">
      <c r="A59" t="s">
        <v>46</v>
      </c>
      <c r="B59" t="s">
        <v>26</v>
      </c>
      <c r="C59" t="s">
        <v>27</v>
      </c>
      <c r="F59" t="s">
        <v>26</v>
      </c>
      <c r="G59" t="s">
        <v>46</v>
      </c>
      <c r="I59" t="s">
        <v>27</v>
      </c>
      <c r="K59" t="s">
        <v>26</v>
      </c>
      <c r="L59" t="s">
        <v>26</v>
      </c>
      <c r="N59" t="s">
        <v>46</v>
      </c>
      <c r="P59" t="s">
        <v>27</v>
      </c>
      <c r="R59" t="s">
        <v>26</v>
      </c>
    </row>
    <row r="61" spans="1:19">
      <c r="A61" t="s">
        <v>56</v>
      </c>
      <c r="G61" t="s">
        <v>56</v>
      </c>
      <c r="M61" t="s">
        <v>26</v>
      </c>
      <c r="N61" t="s">
        <v>56</v>
      </c>
      <c r="S61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2012-03-12T01:45:29Z</dcterms:created>
  <dcterms:modified xsi:type="dcterms:W3CDTF">2012-03-22T21:54:50Z</dcterms:modified>
</cp:coreProperties>
</file>